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055" windowHeight="8010" activeTab="2"/>
  </bookViews>
  <sheets>
    <sheet name="2015" sheetId="1" r:id="rId1"/>
    <sheet name="2016" sheetId="2" r:id="rId2"/>
    <sheet name="2017" sheetId="3" r:id="rId3"/>
  </sheets>
  <definedNames>
    <definedName name="Print_Area_1" localSheetId="1">'2016'!$A$3:$E$301</definedName>
    <definedName name="Print_Area_1" localSheetId="2">'2017'!$A$7:$F$315</definedName>
    <definedName name="Print_Area_1">'2015'!$A$3:$E$301</definedName>
    <definedName name="_xlnm.Print_Area" localSheetId="0">'2015'!$A$1:$E$302</definedName>
    <definedName name="_xlnm.Print_Area" localSheetId="1">'2016'!$A$1:$E$302</definedName>
    <definedName name="_xlnm.Print_Area" localSheetId="2">'2017'!$A$1:$F$316</definedName>
  </definedNames>
  <calcPr fullCalcOnLoad="1"/>
</workbook>
</file>

<file path=xl/sharedStrings.xml><?xml version="1.0" encoding="utf-8"?>
<sst xmlns="http://schemas.openxmlformats.org/spreadsheetml/2006/main" count="2263" uniqueCount="782">
  <si>
    <t>од.</t>
  </si>
  <si>
    <t>Чисельність населення в зоні відповідальності підприємства</t>
  </si>
  <si>
    <t>осіб</t>
  </si>
  <si>
    <t>Чисельність населення, яким надаються послуги, усього, з них:</t>
  </si>
  <si>
    <t>безпосередньо підключених до мереж</t>
  </si>
  <si>
    <t>яке використовує водорозбірні колонки</t>
  </si>
  <si>
    <t>Кількість абонентів водопостачання, усього, з них:</t>
  </si>
  <si>
    <t>населення</t>
  </si>
  <si>
    <t>бюджетних установ</t>
  </si>
  <si>
    <t>інших</t>
  </si>
  <si>
    <t>%</t>
  </si>
  <si>
    <t>Кількість абонентів з обліковим споживанням, усього, з них:</t>
  </si>
  <si>
    <t>Загальна протяжність мереж водопроводу, з них:</t>
  </si>
  <si>
    <t>км</t>
  </si>
  <si>
    <t>водоводів</t>
  </si>
  <si>
    <t>вуличної мережі</t>
  </si>
  <si>
    <t>од./км</t>
  </si>
  <si>
    <t>Загальна протяжність ветхих та аварійних мереж, з них:</t>
  </si>
  <si>
    <t>Кількість персоналу в підрозділах водопостачання за розкладом</t>
  </si>
  <si>
    <t>Фактична чисельність персоналу в підрозділах водопостачання</t>
  </si>
  <si>
    <t>ос./1000 од.</t>
  </si>
  <si>
    <t>осіб/1 км</t>
  </si>
  <si>
    <t>Обсяг піднятої води за рік</t>
  </si>
  <si>
    <t>тис.м³/рік</t>
  </si>
  <si>
    <t>Обсяг очищення води на очисних спорудах за рік</t>
  </si>
  <si>
    <t>Обсяг закупленої води зі сторони за рік</t>
  </si>
  <si>
    <t>витрати на технологічні потреби до мережі</t>
  </si>
  <si>
    <t>витрати на технологічні потреби у мережі</t>
  </si>
  <si>
    <t>Обсяг поданої води у мережу за рік</t>
  </si>
  <si>
    <t>Обсяг реалізованої води усім споживачам за рік, у тому числі:</t>
  </si>
  <si>
    <t>населенню</t>
  </si>
  <si>
    <t>тис.м³/км</t>
  </si>
  <si>
    <t>Кількість поверхневих водозаборів</t>
  </si>
  <si>
    <t>Кількість окремих свердловин</t>
  </si>
  <si>
    <t>Кількість насосних станцій ІІ, ІІІ і вище підйомів</t>
  </si>
  <si>
    <t>Розрахунковий об’єм запасів питної води</t>
  </si>
  <si>
    <t>тис.м³</t>
  </si>
  <si>
    <t>Кількість резервуарів чистої води, башт, колон</t>
  </si>
  <si>
    <t>Наявний об’єм запасів питної води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</si>
  <si>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</si>
  <si>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</si>
  <si>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</si>
  <si>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Кількість аварій на мережі водопостачання за рік</t>
  </si>
  <si>
    <t>аварії</t>
  </si>
  <si>
    <t>аварії/км</t>
  </si>
  <si>
    <t>Кількість споживачів, яким послуга надається за графіками</t>
  </si>
  <si>
    <t>тис.кВт/год</t>
  </si>
  <si>
    <t>кВт*год/м³</t>
  </si>
  <si>
    <t>Витрати з операційної діяльності водопостачання за рік</t>
  </si>
  <si>
    <t>грн./м³</t>
  </si>
  <si>
    <t>Витрати на оплату праці за рік</t>
  </si>
  <si>
    <t>Витрати на перекидання води у маловодні регіони за рік</t>
  </si>
  <si>
    <t>Амортизаційні відрахування за рік</t>
  </si>
  <si>
    <t>Використано коштів за рахунок амортизаційних відрахувань за рік</t>
  </si>
  <si>
    <t>Кількість підключень до мережі водовідведення, усього, з них:</t>
  </si>
  <si>
    <t>Кількість підключень з первинним очищенням стічних вод</t>
  </si>
  <si>
    <t>Загальна протяжність мереж водовідведення, з них:</t>
  </si>
  <si>
    <t>головних колекторів</t>
  </si>
  <si>
    <t>Чисельність персоналу в підрозділах водовідведення за розкладом</t>
  </si>
  <si>
    <t>Фактична чисельність персоналу в підрозділах водовідведення</t>
  </si>
  <si>
    <t>Обсяг відведених стічних вод за рік, усього, у тому числі:</t>
  </si>
  <si>
    <t>прийнято від інших систем водовідведення</t>
  </si>
  <si>
    <t>Пропущено через очисні споруди за рік, усього, з них:</t>
  </si>
  <si>
    <t>з повним біологічним очищенням</t>
  </si>
  <si>
    <t>з доочищенням</t>
  </si>
  <si>
    <t>Передано стічних вод іншим системам на очищення за рік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</si>
  <si>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</si>
  <si>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</si>
  <si>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</si>
  <si>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</si>
  <si>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тис.кВт*год</t>
  </si>
  <si>
    <t>Витрати з операційної діяльності водовідведення за рік</t>
  </si>
  <si>
    <t>*1</t>
  </si>
  <si>
    <t>*2</t>
  </si>
  <si>
    <t>Середньодобовий підйом води насосними станціями І підйому</t>
  </si>
  <si>
    <t>тис.м³/добу</t>
  </si>
  <si>
    <t xml:space="preserve">Питомі витрати електричної енергії на підйом 1 м³ води </t>
  </si>
  <si>
    <t xml:space="preserve">Середньодобове очищення води на очисних спорудах </t>
  </si>
  <si>
    <t xml:space="preserve">Питомі витрати електричної енергії на очищення 1 м³ води </t>
  </si>
  <si>
    <t>Кількість систем знезараження, усього, у тому числі з використанням:</t>
  </si>
  <si>
    <t>Кількість систем знезараження, які відпрацювали амортизаційний термін</t>
  </si>
  <si>
    <t>Кількість насосних агрегатів, які відпрацювали амортизаційний термін</t>
  </si>
  <si>
    <t>Питомі витрати електричної енергії на подачу 1 м³ води у мережу</t>
  </si>
  <si>
    <t>Середньодобова подача води у мережу</t>
  </si>
  <si>
    <t>Кількість лабораторій</t>
  </si>
  <si>
    <t>Кількість майстерень</t>
  </si>
  <si>
    <t>напірних трубопроводів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</si>
  <si>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</si>
  <si>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</si>
  <si>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загальні витрати електричної енергії на очищення стічних вод</t>
  </si>
  <si>
    <t>загальні витрати електричної енергії на перекачування води</t>
  </si>
  <si>
    <t xml:space="preserve">Середньодобове очищення стічних вод на очисних спорудах </t>
  </si>
  <si>
    <t>л/добу</t>
  </si>
  <si>
    <t>Середньодобове перекачування стічних вод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</si>
  <si>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</si>
  <si>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</si>
  <si>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</si>
  <si>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</si>
  <si>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Витрати електричної енергії на водопостачання за рік</t>
  </si>
  <si>
    <t>Витрати на електричну енергію за рік</t>
  </si>
  <si>
    <t>кВт*год./м³</t>
  </si>
  <si>
    <t>Кількість комплексів  очисних споруд водопостачання</t>
  </si>
  <si>
    <t>Кількість приладів технологічного обліку, які необхідно придбати</t>
  </si>
  <si>
    <t>Кількість приладів технологічного обліку</t>
  </si>
  <si>
    <t>Витрати на електричну енергію на водопостачання за рік</t>
  </si>
  <si>
    <t>Витрати електричної енергії на водовідведення за рік, з них:</t>
  </si>
  <si>
    <t>Одиниця виміру</t>
  </si>
  <si>
    <t>__________</t>
  </si>
  <si>
    <t>М.П.</t>
  </si>
  <si>
    <t>(підпис)</t>
  </si>
  <si>
    <t>(прізвище, ім’я, по батькові)</t>
  </si>
  <si>
    <t>_______</t>
  </si>
  <si>
    <t>_________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</si>
  <si>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</si>
  <si>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</si>
  <si>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</si>
  <si>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</si>
  <si>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</si>
  <si>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</si>
  <si>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 xml:space="preserve">Назва населеного пункту   </t>
  </si>
  <si>
    <t>Назва населених пунктів, яким надаються послуги:</t>
  </si>
  <si>
    <t>Назва населених пунктів, яким надаються послуги</t>
  </si>
  <si>
    <t>кількість свердловин</t>
  </si>
  <si>
    <t>Загальний показник</t>
  </si>
  <si>
    <t>Кількість населених пунктів, яким надаються послуги (1*)</t>
  </si>
  <si>
    <t>Кількість спеціальних та спеціалізованих транспортних засобів</t>
  </si>
  <si>
    <t>Кількість населених пунктів, яким надаються послуги (2*)</t>
  </si>
  <si>
    <t>рідкого хлору</t>
  </si>
  <si>
    <t>гіпохлориду</t>
  </si>
  <si>
    <t>ультрафіолету</t>
  </si>
  <si>
    <t>Кількість аварій в мережі водовідведення за рік</t>
  </si>
  <si>
    <t>№ з/п</t>
  </si>
  <si>
    <t xml:space="preserve">Кількість встановлених насосних агрегатів насосних станцій водопостачання </t>
  </si>
  <si>
    <t>яке транспортує стічні води на очисні споруди з вигрібних ям, септиків</t>
  </si>
  <si>
    <t>Обсяг реалізованих послуг по водовідведенню усім споживачам за рік, у тому числі:</t>
  </si>
  <si>
    <t>Додаток 7                                                                         до Порядку розроблення, погодження та затвердження інвестиційних програм суб’єктів  господарювання у сфері централізованого водопостачання та водовідведення</t>
  </si>
  <si>
    <t xml:space="preserve">Узагальнена характеристика об’єктів з централізованого водопостачання та водовідведення </t>
  </si>
  <si>
    <t>(найменування ліцензіата підприємства)</t>
  </si>
  <si>
    <t>(посадова особа ліцензіата)</t>
  </si>
  <si>
    <t>(посада відповідального виконавця)</t>
  </si>
  <si>
    <t>Населення (чол.)</t>
  </si>
  <si>
    <t>2                                                           Продовження додатка 7</t>
  </si>
  <si>
    <t>3                                                             Продовження додатка 7</t>
  </si>
  <si>
    <t>4                                                                Продовження додатка 7</t>
  </si>
  <si>
    <t>І. Найменування та характеристика  об'єктів                                                          водопостачання</t>
  </si>
  <si>
    <t>Кількість населення, якому вода подається з відхиленням від нормативних вимог</t>
  </si>
  <si>
    <t>внутрішньоквартальної та дворової мережі</t>
  </si>
  <si>
    <t>Кількість підземних водозаборів, з них:</t>
  </si>
  <si>
    <t>Кількість насосних станцій підкачування води</t>
  </si>
  <si>
    <t>ІІ. Найменування та характеристика  об'єктів                                                         водовідведення</t>
  </si>
  <si>
    <t>Кількість засмічень у мережі водовідведення  за рік</t>
  </si>
  <si>
    <t>Примітки:</t>
  </si>
  <si>
    <t>Частка споживачів, яка отримує послуги з перебоями (рядок 8/рядок 10)</t>
  </si>
  <si>
    <t>Частка охоплення послугами (рядок 3/рядок 2х100), з них:</t>
  </si>
  <si>
    <t>з підключенням до мереж (рядок 4/рядок 3х100)</t>
  </si>
  <si>
    <t>з використанням водорозбірних колонок (рядок 5/рядок 3х100)</t>
  </si>
  <si>
    <t>Частка підключень з обліком, усього (рядок 17/рядок 10х100), з них:</t>
  </si>
  <si>
    <t>населення (рядок 18/рядок 11х100)</t>
  </si>
  <si>
    <t>бюджетних установ (рядок 19/рядок 12х100)</t>
  </si>
  <si>
    <t>інших (рядок 20/рядок 13х100)</t>
  </si>
  <si>
    <t>Щільність підключень до мережі водопостачання (рядок 10/рядок 25)</t>
  </si>
  <si>
    <t>Частка ветхих та аварійних мереж (рядок 30/рядок 25х100), з них:</t>
  </si>
  <si>
    <t>водоводів (рядок 31/рядок 26х100)</t>
  </si>
  <si>
    <t>вуличної мережі (рядок 32/рядок 27х100)</t>
  </si>
  <si>
    <t>внутрішньоквартальної та дворової мережі (рядок 33/рядок 28х100)</t>
  </si>
  <si>
    <t>Чисельність персоналу на 1000 підключень (рядок 39/рядок 10х1000)</t>
  </si>
  <si>
    <t>Чисельність персоналу на 1 км мережі (рядок 39/рядок 25)</t>
  </si>
  <si>
    <t>Витрати на технологічні потреби (рядок 52+рядок 53), з них:</t>
  </si>
  <si>
    <t>Частка технологічних витрат (рядок 51/(рядок 42+рядок 44)х100)</t>
  </si>
  <si>
    <t>Обсяг втрат води всього (рядок 56+рядок 57), з них:</t>
  </si>
  <si>
    <t>обсяг втрат води до мережі (рядок 42+рядок 44-рядок 47-рядок 52)</t>
  </si>
  <si>
    <t>обсяг втрат води у мережі (рядок 47-рядок 49–рядок 53)</t>
  </si>
  <si>
    <t>Частка втрат до поданої води у мережу (рядок 57/рядок 47х100)</t>
  </si>
  <si>
    <t>Обсяг втрат води на 1 км мережі за рік (рядок 57/рядок 25)</t>
  </si>
  <si>
    <t>Виробництво води на 1 особу (рядок 47/рядок 3х1000000/365)</t>
  </si>
  <si>
    <t>Водоспоживання 1 людиною в день (рядок 50/рядок 3х1000000/365)</t>
  </si>
  <si>
    <t>Забезпеченість спорудами запасів води (рядок 64/рядок 63х100)</t>
  </si>
  <si>
    <t>Кількість насосних станцій І підйому (рядок 66+рядок 67+рядок 69)</t>
  </si>
  <si>
    <t>Забезпеченість приладами технологічного обліку (рядок 83/рядок 82х100)</t>
  </si>
  <si>
    <t>Використання потужності водопроводу (рядок 47/365/рядок 93х100)</t>
  </si>
  <si>
    <t>Використання потужності водозаборів (рядок 42/365/рядок 94х100)</t>
  </si>
  <si>
    <t>Використання потужності очисних споруд (рядок 45/365/рядок 95х100)</t>
  </si>
  <si>
    <t>Аварійність на мережі з розрахунку на 1 км (рядок 99/рядок 25)</t>
  </si>
  <si>
    <t>Питомі витрати електричної енергії на 1м³ води (рядок 101/(рядок 42+рядок 44)</t>
  </si>
  <si>
    <t>Експлуатаційні витрати на одиницю продукції (рядок 104/рядок 49)</t>
  </si>
  <si>
    <t>Співвідношення витрат на оплату праці (рядок 106/рядок 104х100)</t>
  </si>
  <si>
    <t>Співвідношення витрат на електричну енергію (рядок 102/рядок 104х100)</t>
  </si>
  <si>
    <t>Співвідношення витрат на перекидання води (рядок 109/рядок 104х100)</t>
  </si>
  <si>
    <t>Співвідношення амортизаційних відрахувань (рядок 111/рядок 104х100)</t>
  </si>
  <si>
    <t>з використанням вигрібних ям, септиків (рядок 5/рядок 3х100)</t>
  </si>
  <si>
    <t>Частка з первинним очищенням стічних вод (рядок 13/рядок 6х100)</t>
  </si>
  <si>
    <t>Щільність підключень до мережі водовідведення (рядок 6/рядок 15)</t>
  </si>
  <si>
    <t>Частка ветхих та аварійних мереж (рядок 21/рядок 15х100), з них:</t>
  </si>
  <si>
    <t>головних колекторів (рядок 22/рядок 16х100)</t>
  </si>
  <si>
    <t>напірних трубопроводів (рядок 23/рядок 17х100)</t>
  </si>
  <si>
    <t>вуличної мережі (рядок 24/рядок 18х100)</t>
  </si>
  <si>
    <t>внутрішньоквартальної та дворової мережі (рядок 25/рядок 19х100)</t>
  </si>
  <si>
    <t>Чисельність персоналу на 1000 підключень (рядок 32/рядок 6х1000)</t>
  </si>
  <si>
    <t>Чисельність персоналу на 1 км мережі (рядок 32/рядок 15)</t>
  </si>
  <si>
    <t>Обсяг скинутих стічних вод за рік без очищення (рядок 35–рядок 38)</t>
  </si>
  <si>
    <t>Частка скинутих стічних вод без очищення (рядок 42/рядок 35х100)</t>
  </si>
  <si>
    <t>Обсяг недостатньо очищених скинутих стічних вод (рядок 35–рядок 39)</t>
  </si>
  <si>
    <t>Частка недостатньо очищених стічних вод (рядок 44/рядок 35х100)</t>
  </si>
  <si>
    <t>Частка переданих стічних вод на очищення (рядок 46/рядок 35х100)</t>
  </si>
  <si>
    <t>Засміченість на мережі з розрахунку на 1 км  (рядок 50/рядок 15)</t>
  </si>
  <si>
    <t>Аварійність на мережі з розрахунку на 1 км (рядок 52/рядок 15)</t>
  </si>
  <si>
    <t>Обсяг відведених стічних вод на 1 особу (рядок 35/рядок 3х1000000/365)</t>
  </si>
  <si>
    <t>Обсяг очищення стічних вод на 1 особу (рядок 39/рядок 3х1000000/365)</t>
  </si>
  <si>
    <t>Частка використання водовідведення (рядок 35/365/рядок 68х100)</t>
  </si>
  <si>
    <t>Частка використання очисних споруд (рядок 38/365/рядок 70х100)</t>
  </si>
  <si>
    <t>питомі витрати електричної енергії на очищення 1 м³ стічних вод (рядок 74/рядок 73х100)</t>
  </si>
  <si>
    <t>питомі витрати електричної енергії на перекачку 1 м³ стічних вод (рядок 76/рядок 73х100)</t>
  </si>
  <si>
    <t>Питомі витрати електроенергії на 1м³ стічних вод (рядок 73/рядок 35)</t>
  </si>
  <si>
    <t>Експлуатаційні витрати на одиницю продукції (рядок 80/рядок 48)</t>
  </si>
  <si>
    <t>Співвідношення витрат на оплату праці (рядок 82/рядок 80х100)</t>
  </si>
  <si>
    <t>Співвідношення витрат на електричну енергію (рядок 78/рядок 80х100)</t>
  </si>
  <si>
    <t>Співвідношення амортизаційних відрахувань (рядок 85/рядок 80х100)</t>
  </si>
  <si>
    <t>Кількість населення, що користується привізною питною водою (населення)</t>
  </si>
  <si>
    <t>тис.грн</t>
  </si>
  <si>
    <t>Кількість насосних станцій перекачування стічних вод</t>
  </si>
  <si>
    <t xml:space="preserve">Рівне                                                       </t>
  </si>
  <si>
    <t xml:space="preserve"> Кількість населення (осіб) </t>
  </si>
  <si>
    <t>2</t>
  </si>
  <si>
    <t xml:space="preserve">Квасилів                                                  </t>
  </si>
  <si>
    <t>3</t>
  </si>
  <si>
    <t xml:space="preserve">Ільпінь                                                   </t>
  </si>
  <si>
    <t>4</t>
  </si>
  <si>
    <t xml:space="preserve">Загороща                                                 </t>
  </si>
  <si>
    <t>5</t>
  </si>
  <si>
    <t xml:space="preserve">Копитків                                                  </t>
  </si>
  <si>
    <t>6</t>
  </si>
  <si>
    <t xml:space="preserve">Мар'янівка                                              </t>
  </si>
  <si>
    <t>7</t>
  </si>
  <si>
    <t xml:space="preserve">Новомильськ                                         </t>
  </si>
  <si>
    <t>8</t>
  </si>
  <si>
    <t xml:space="preserve">Старомильськ                                        </t>
  </si>
  <si>
    <t>9</t>
  </si>
  <si>
    <t xml:space="preserve">Біла Криниця                                         </t>
  </si>
  <si>
    <t>10</t>
  </si>
  <si>
    <t xml:space="preserve">Колоденка                                              </t>
  </si>
  <si>
    <t>11</t>
  </si>
  <si>
    <t xml:space="preserve">Олександрія                                           </t>
  </si>
  <si>
    <t>12</t>
  </si>
  <si>
    <t xml:space="preserve">Антопіль                                                  </t>
  </si>
  <si>
    <t>13</t>
  </si>
  <si>
    <t xml:space="preserve">Вересневе                                               </t>
  </si>
  <si>
    <t>14</t>
  </si>
  <si>
    <t xml:space="preserve">Городище                                             </t>
  </si>
  <si>
    <t>15</t>
  </si>
  <si>
    <t xml:space="preserve">Корнин                                                   </t>
  </si>
  <si>
    <t>16</t>
  </si>
  <si>
    <t xml:space="preserve">Ільїн                                                        </t>
  </si>
  <si>
    <t>17</t>
  </si>
  <si>
    <t xml:space="preserve">Бабин                                                       </t>
  </si>
  <si>
    <t>18</t>
  </si>
  <si>
    <t xml:space="preserve">Воскодави                                              </t>
  </si>
  <si>
    <t>19</t>
  </si>
  <si>
    <t xml:space="preserve">Горбів                                                     </t>
  </si>
  <si>
    <t>20</t>
  </si>
  <si>
    <t xml:space="preserve">Горбаків                                                </t>
  </si>
  <si>
    <t>21</t>
  </si>
  <si>
    <t xml:space="preserve">Гоща                                                     </t>
  </si>
  <si>
    <t>22</t>
  </si>
  <si>
    <t xml:space="preserve">Дмитрівка                                              </t>
  </si>
  <si>
    <t>23</t>
  </si>
  <si>
    <t xml:space="preserve">Дорогобуж                                            </t>
  </si>
  <si>
    <t>24</t>
  </si>
  <si>
    <t xml:space="preserve">Красносілля                                           </t>
  </si>
  <si>
    <t>25</t>
  </si>
  <si>
    <t xml:space="preserve">Мнишин                                                </t>
  </si>
  <si>
    <t>26</t>
  </si>
  <si>
    <t xml:space="preserve">Подоляни                                               </t>
  </si>
  <si>
    <t>27</t>
  </si>
  <si>
    <t xml:space="preserve">Рясники                                                 </t>
  </si>
  <si>
    <t>28</t>
  </si>
  <si>
    <t xml:space="preserve">Симонів                                                 </t>
  </si>
  <si>
    <t>29</t>
  </si>
  <si>
    <t xml:space="preserve">Терентіїв                                              </t>
  </si>
  <si>
    <t>30</t>
  </si>
  <si>
    <t xml:space="preserve">Томахів                                                 </t>
  </si>
  <si>
    <t>31</t>
  </si>
  <si>
    <t xml:space="preserve">Франівка                                               </t>
  </si>
  <si>
    <t>32</t>
  </si>
  <si>
    <t xml:space="preserve">Чудниця                                                </t>
  </si>
  <si>
    <t>33</t>
  </si>
  <si>
    <t xml:space="preserve">Шкарів                                                   </t>
  </si>
  <si>
    <t xml:space="preserve">Ільпінь                                                    </t>
  </si>
  <si>
    <t xml:space="preserve">Загороща                                               </t>
  </si>
  <si>
    <t xml:space="preserve">Новомильськ                                          </t>
  </si>
  <si>
    <t xml:space="preserve">Старомильськ                                         </t>
  </si>
  <si>
    <t xml:space="preserve">Біла Криниця                                          </t>
  </si>
  <si>
    <t xml:space="preserve">Колоденка                                             </t>
  </si>
  <si>
    <t xml:space="preserve">Олександрія                                            </t>
  </si>
  <si>
    <t xml:space="preserve">Городище                                                </t>
  </si>
  <si>
    <t xml:space="preserve">Корнин                                                     </t>
  </si>
  <si>
    <t xml:space="preserve">Бабин                                                     </t>
  </si>
  <si>
    <t xml:space="preserve">Воскодави                                                </t>
  </si>
  <si>
    <t xml:space="preserve">Горбів                                                       </t>
  </si>
  <si>
    <t xml:space="preserve">Горбаків                                                  </t>
  </si>
  <si>
    <t xml:space="preserve">Гоща                                                         </t>
  </si>
  <si>
    <t xml:space="preserve">Дмитрівка                                                </t>
  </si>
  <si>
    <t xml:space="preserve">Дорогобуж                                             </t>
  </si>
  <si>
    <t xml:space="preserve">Красносілля                                            </t>
  </si>
  <si>
    <t xml:space="preserve">Мнишин                                                   </t>
  </si>
  <si>
    <t xml:space="preserve">Подоляни                                                 </t>
  </si>
  <si>
    <t xml:space="preserve">Рясники                                                    </t>
  </si>
  <si>
    <t xml:space="preserve">Симонів                                                    </t>
  </si>
  <si>
    <t xml:space="preserve">Терентіїв                                                  </t>
  </si>
  <si>
    <t xml:space="preserve">Томахів                                                     </t>
  </si>
  <si>
    <t xml:space="preserve">Франівка                                                 </t>
  </si>
  <si>
    <t xml:space="preserve">Чудниця                                                   </t>
  </si>
  <si>
    <t xml:space="preserve">Шкарів                                                     </t>
  </si>
  <si>
    <t>РОВКП ВКГ "Рівнеоблводоканал"</t>
  </si>
  <si>
    <t>станом на 01 січня 2016  року</t>
  </si>
  <si>
    <t>Директор</t>
  </si>
  <si>
    <t>А.П. Карауш</t>
  </si>
  <si>
    <t>Головний бухгалтер</t>
  </si>
  <si>
    <t>Л.Ф. Кундель</t>
  </si>
  <si>
    <t>Заступник директора з комерційної діяльності та правових питань</t>
  </si>
  <si>
    <t>Л.С. Шатковська</t>
  </si>
  <si>
    <t>Витрати на електричну енергію за І півріччя 2016  без ПДВ</t>
  </si>
  <si>
    <t>Витрати на електричну енергію на водопостачання за І півріччя 2016 без ПДВ</t>
  </si>
  <si>
    <t>В.о. головного інженера</t>
  </si>
  <si>
    <t>Р.В. Михальченко</t>
  </si>
  <si>
    <t>станом на 01 липня 2016  року</t>
  </si>
  <si>
    <t>Обсяг піднятої води за І півріччя 2016</t>
  </si>
  <si>
    <t>Обсяг закупленої води зі сторони за І півріччя 2016</t>
  </si>
  <si>
    <t>Обсяг очищення води на очисних спорудах за І півріччя 2016</t>
  </si>
  <si>
    <t>Обсяг поданої води у мережу за І півріччя 2016</t>
  </si>
  <si>
    <t>Обсяг реалізованої води усім споживачам за І півріччя 2016, у тому числі:</t>
  </si>
  <si>
    <t>Обсяг втрат води на 1 км мережі за І півріччя 2016 р. (рядок 57/рядок 25)</t>
  </si>
  <si>
    <t>Кількість аварій на мережі водопостачання за І півріччя 2016 р.</t>
  </si>
  <si>
    <t>Витрати електричної енергії на водопостачання за І півріччя 2016 р.</t>
  </si>
  <si>
    <t>Витрати з операційної діяльності водопостачання за І півріччя 2016р.</t>
  </si>
  <si>
    <t>Витрати на оплату праці за І  півріччя 2016р.</t>
  </si>
  <si>
    <t>Витрати на перекидання води у маловодні регіони за І півріччя 2016р.</t>
  </si>
  <si>
    <t>Амортизаційні відрахування за І півріччя 2016 р.</t>
  </si>
  <si>
    <t>Використано коштів за рахунок амортизаційних відрахувань за І півріччя 2016 р.</t>
  </si>
  <si>
    <t>Обсяг відведених стічних вод за І півріччя 2016р., усього, у тому числі:</t>
  </si>
  <si>
    <t>Пропущено через очисні споруди за І півріччя 2016р, усього, з них:</t>
  </si>
  <si>
    <t>Обсяг скинутих стічних вод за І півріччя 2016р. без очищення (рядок 35–рядок 38)</t>
  </si>
  <si>
    <t>Передано стічних вод іншим системам на очищення за І півріччя 2016р.</t>
  </si>
  <si>
    <t>Обсяг реалізованих послуг по водовідведенню усім споживачам за І півріччя 2016, у тому числі:</t>
  </si>
  <si>
    <t>Кількість засмічень у мережі водовідведення  за І півріччя 2016р</t>
  </si>
  <si>
    <t>Кількість аварій в мережі водовідведення за І півріччя 2016р.</t>
  </si>
  <si>
    <t>Витрати електричної енергії на водовідведення за І півріччя 2016 р., з них:</t>
  </si>
  <si>
    <t>Витрати з операційної діяльності водовідведення за І півріччя 2016р.</t>
  </si>
  <si>
    <t>Витрати на оплату праці за І півріччя 2016р.</t>
  </si>
  <si>
    <t xml:space="preserve">Узагальнена технічна характеристика об’єктів водопостачання та водовідведення </t>
  </si>
  <si>
    <t>Найменування та характеристика об'єктів</t>
  </si>
  <si>
    <t>Код рядка</t>
  </si>
  <si>
    <t>на кінець звітного періоду</t>
  </si>
  <si>
    <t>А</t>
  </si>
  <si>
    <t>Б</t>
  </si>
  <si>
    <t>В</t>
  </si>
  <si>
    <t>Г</t>
  </si>
  <si>
    <t>І</t>
  </si>
  <si>
    <t>Водопостачання</t>
  </si>
  <si>
    <t>1.1</t>
  </si>
  <si>
    <t>Кількість населених пунктів, яким надаються послуги (*)</t>
  </si>
  <si>
    <t>001</t>
  </si>
  <si>
    <t>1.2</t>
  </si>
  <si>
    <t>Кількість населення в зоні відповідальності підприємства</t>
  </si>
  <si>
    <t>002</t>
  </si>
  <si>
    <t>1.3</t>
  </si>
  <si>
    <t>Кількість населення, якому надаються послуги, усього, з них:</t>
  </si>
  <si>
    <t>003</t>
  </si>
  <si>
    <t>1.3.1</t>
  </si>
  <si>
    <t>безпосередньо підключеного до мереж</t>
  </si>
  <si>
    <t>004</t>
  </si>
  <si>
    <t>1.3.2</t>
  </si>
  <si>
    <t>005</t>
  </si>
  <si>
    <t>1.4</t>
  </si>
  <si>
    <t>006</t>
  </si>
  <si>
    <t>1.5</t>
  </si>
  <si>
    <t>007</t>
  </si>
  <si>
    <t>1.6</t>
  </si>
  <si>
    <t>008</t>
  </si>
  <si>
    <t>1.7</t>
  </si>
  <si>
    <t>Частка споживачів, які отримують послуги з перебоями (рядок 008/рядок 010x100)</t>
  </si>
  <si>
    <t>009</t>
  </si>
  <si>
    <t>1.8</t>
  </si>
  <si>
    <t>010</t>
  </si>
  <si>
    <t>1.8.1</t>
  </si>
  <si>
    <t>011</t>
  </si>
  <si>
    <t>1.8.2</t>
  </si>
  <si>
    <t>012</t>
  </si>
  <si>
    <t>1.8.3</t>
  </si>
  <si>
    <t>013</t>
  </si>
  <si>
    <t>1.9</t>
  </si>
  <si>
    <t>Частка охоплення послугами (рядок 003/рядок 002х100), з них:</t>
  </si>
  <si>
    <t>014</t>
  </si>
  <si>
    <t>1.9.1</t>
  </si>
  <si>
    <t>з підключенням до мереж (рядок 004/рядок 003х100)</t>
  </si>
  <si>
    <t>015</t>
  </si>
  <si>
    <t>1.9.2</t>
  </si>
  <si>
    <t>з використанням водорозбірних колонок (рядок 005/рядок 003х100)</t>
  </si>
  <si>
    <t>016</t>
  </si>
  <si>
    <t>1.10</t>
  </si>
  <si>
    <t>017</t>
  </si>
  <si>
    <t>1.10.1</t>
  </si>
  <si>
    <t>018</t>
  </si>
  <si>
    <t>1.10.2</t>
  </si>
  <si>
    <t>019</t>
  </si>
  <si>
    <t>1.10.3</t>
  </si>
  <si>
    <t>020</t>
  </si>
  <si>
    <t>1.11</t>
  </si>
  <si>
    <t>Частка підключень з обліком, усього (рядок 017/рядок 010х100), з них:</t>
  </si>
  <si>
    <t>021</t>
  </si>
  <si>
    <t>1.11.1</t>
  </si>
  <si>
    <t>населення (рядок 018/рядок 011х100)</t>
  </si>
  <si>
    <t>022</t>
  </si>
  <si>
    <t>1.11.2</t>
  </si>
  <si>
    <t>бюджетних установ (рядок 019/рядок 012х100)</t>
  </si>
  <si>
    <t>023</t>
  </si>
  <si>
    <t>1.11.3</t>
  </si>
  <si>
    <t>інших (рядок 020/рядок 013х100)</t>
  </si>
  <si>
    <t>024</t>
  </si>
  <si>
    <t>1.12</t>
  </si>
  <si>
    <t>025</t>
  </si>
  <si>
    <t>1.12.1</t>
  </si>
  <si>
    <t>026</t>
  </si>
  <si>
    <t>1.12.2</t>
  </si>
  <si>
    <t>027</t>
  </si>
  <si>
    <t>1.12.3</t>
  </si>
  <si>
    <t>028</t>
  </si>
  <si>
    <t>1.13</t>
  </si>
  <si>
    <t>Щільність підключень до мережі водопостачання (рядок 010/рядок 025)</t>
  </si>
  <si>
    <t>029</t>
  </si>
  <si>
    <t>1.14</t>
  </si>
  <si>
    <t>030</t>
  </si>
  <si>
    <t>1.14.1</t>
  </si>
  <si>
    <t>031</t>
  </si>
  <si>
    <t>1.14.2</t>
  </si>
  <si>
    <t>032</t>
  </si>
  <si>
    <t>1.14.3</t>
  </si>
  <si>
    <t>033</t>
  </si>
  <si>
    <t>1.15</t>
  </si>
  <si>
    <t>Частка ветхих та аварійних мереж (рядок 030/рядок 025х100), з них:</t>
  </si>
  <si>
    <t>034</t>
  </si>
  <si>
    <t>1.15.1</t>
  </si>
  <si>
    <t>водоводів (рядок 031/рядок 026х100)</t>
  </si>
  <si>
    <t>035</t>
  </si>
  <si>
    <t>1.15.2</t>
  </si>
  <si>
    <t>вуличної мережі (рядок 032/рядок 027х100)</t>
  </si>
  <si>
    <t>036</t>
  </si>
  <si>
    <t>1.15.3</t>
  </si>
  <si>
    <t>внутрішньоквартальної та дворової мережі (рядок 033/рядок 028х100)</t>
  </si>
  <si>
    <t>037</t>
  </si>
  <si>
    <t>1.16</t>
  </si>
  <si>
    <t>038</t>
  </si>
  <si>
    <t>1.17</t>
  </si>
  <si>
    <t>Фактична кількість персоналу в підрозділах водопостачання</t>
  </si>
  <si>
    <t>039</t>
  </si>
  <si>
    <t>1.18</t>
  </si>
  <si>
    <t>Кількість персоналу на 1000 підключень (рядок 039/рядок 010х1000)</t>
  </si>
  <si>
    <t>040</t>
  </si>
  <si>
    <t>1.19</t>
  </si>
  <si>
    <t>Кількість персоналу на 1 км мережі (рядок 039/рядок 025)</t>
  </si>
  <si>
    <t>041</t>
  </si>
  <si>
    <t>1.20</t>
  </si>
  <si>
    <t>042</t>
  </si>
  <si>
    <t>тис. м³/рік</t>
  </si>
  <si>
    <t>1.21</t>
  </si>
  <si>
    <t>043</t>
  </si>
  <si>
    <t>тис. м³/добу</t>
  </si>
  <si>
    <t>1.22</t>
  </si>
  <si>
    <t>044</t>
  </si>
  <si>
    <t>1.23</t>
  </si>
  <si>
    <t>045</t>
  </si>
  <si>
    <t>1.24</t>
  </si>
  <si>
    <t>046</t>
  </si>
  <si>
    <t>1.25</t>
  </si>
  <si>
    <t>047</t>
  </si>
  <si>
    <t>1.26</t>
  </si>
  <si>
    <t>048</t>
  </si>
  <si>
    <t>1.27</t>
  </si>
  <si>
    <t>049</t>
  </si>
  <si>
    <t>1.27.1</t>
  </si>
  <si>
    <t>050</t>
  </si>
  <si>
    <t>1.28</t>
  </si>
  <si>
    <t>Витрати на технологічні потреби (рядок 052+рядок 053), з них:</t>
  </si>
  <si>
    <t>051</t>
  </si>
  <si>
    <t>1.28.1</t>
  </si>
  <si>
    <t>052</t>
  </si>
  <si>
    <t>1.28.2</t>
  </si>
  <si>
    <t>053</t>
  </si>
  <si>
    <t>1.29</t>
  </si>
  <si>
    <t>Частка технологічних витрат (рядок 051/(рядок 042+рядок 044)х100)</t>
  </si>
  <si>
    <t>054</t>
  </si>
  <si>
    <t>1.30</t>
  </si>
  <si>
    <t>Обсяг втрат води, всього (рядок 056+рядок 057), з них:</t>
  </si>
  <si>
    <t>055</t>
  </si>
  <si>
    <t>1.30.1</t>
  </si>
  <si>
    <t>обсяг втрат води до мережі (рядок 042+рядок 044-рядок 047-рядок 052)</t>
  </si>
  <si>
    <t>056</t>
  </si>
  <si>
    <t>1.30.2</t>
  </si>
  <si>
    <t>обсяг втрат води в мережі (рядок 047-рядок 049–рядок 053)</t>
  </si>
  <si>
    <t>057</t>
  </si>
  <si>
    <t>1.31</t>
  </si>
  <si>
    <t>Частка втрат до поданої води в мережу (рядок 057/рядок 047х100)</t>
  </si>
  <si>
    <t>058</t>
  </si>
  <si>
    <t>1.32</t>
  </si>
  <si>
    <t>Обсяг втрат води на 1 км мережі за рік (рядок 057/рядок 025)</t>
  </si>
  <si>
    <t>059</t>
  </si>
  <si>
    <t>тис. м³/км</t>
  </si>
  <si>
    <t>1.33</t>
  </si>
  <si>
    <t>Виробництво води на 1 особу (рядок 047/рядок 003х1000000/365)</t>
  </si>
  <si>
    <t>060</t>
  </si>
  <si>
    <t>1.34</t>
  </si>
  <si>
    <t>Водоспоживання 1 людиною за день (рядок 050/рядок 003х1000000/365)</t>
  </si>
  <si>
    <t>061</t>
  </si>
  <si>
    <t>1.35</t>
  </si>
  <si>
    <t>062</t>
  </si>
  <si>
    <t>1.36</t>
  </si>
  <si>
    <t>063</t>
  </si>
  <si>
    <t>тис. м³</t>
  </si>
  <si>
    <t>1.37</t>
  </si>
  <si>
    <t>064</t>
  </si>
  <si>
    <t>1.38</t>
  </si>
  <si>
    <t>Забезпеченість спорудами запасів води (рядок 064/рядок 063х100)</t>
  </si>
  <si>
    <t>065</t>
  </si>
  <si>
    <t>1.39</t>
  </si>
  <si>
    <t>066</t>
  </si>
  <si>
    <t>1.40</t>
  </si>
  <si>
    <t>067</t>
  </si>
  <si>
    <t>1.40.1</t>
  </si>
  <si>
    <t>068</t>
  </si>
  <si>
    <t>1.41</t>
  </si>
  <si>
    <t>069</t>
  </si>
  <si>
    <t>1.42</t>
  </si>
  <si>
    <t>Кількість насосних станцій І підйому (рядок 066+рядок 067+рядок 069)</t>
  </si>
  <si>
    <t>070</t>
  </si>
  <si>
    <t>1.43</t>
  </si>
  <si>
    <t>071</t>
  </si>
  <si>
    <t>1.44</t>
  </si>
  <si>
    <t>072</t>
  </si>
  <si>
    <t>тис. кВт/год</t>
  </si>
  <si>
    <t>1.45</t>
  </si>
  <si>
    <t>Питомі витрати електричної енергії на підйом 1 м³ води (рядок 072/рядок 042)</t>
  </si>
  <si>
    <t>073</t>
  </si>
  <si>
    <t>кВт·год/м³</t>
  </si>
  <si>
    <t>1.46</t>
  </si>
  <si>
    <t>074</t>
  </si>
  <si>
    <t>1.47</t>
  </si>
  <si>
    <t>075</t>
  </si>
  <si>
    <t>1.48</t>
  </si>
  <si>
    <t>Питомі витрати електричної енергії на очищення 1 м³ води (рядок 075/рядок 045)</t>
  </si>
  <si>
    <t>076</t>
  </si>
  <si>
    <t>1.49</t>
  </si>
  <si>
    <t>077</t>
  </si>
  <si>
    <t>1.50</t>
  </si>
  <si>
    <t>078</t>
  </si>
  <si>
    <t>1.51</t>
  </si>
  <si>
    <t>079</t>
  </si>
  <si>
    <t>1.52</t>
  </si>
  <si>
    <t>080</t>
  </si>
  <si>
    <t>1.53</t>
  </si>
  <si>
    <t>Питомі витрати електричної енергії на подачу 1 м³ води в мережу (рядок 080/рядок 047)</t>
  </si>
  <si>
    <t>081</t>
  </si>
  <si>
    <t>кВт·год./м³</t>
  </si>
  <si>
    <t>1.54</t>
  </si>
  <si>
    <t>082</t>
  </si>
  <si>
    <t>1.55</t>
  </si>
  <si>
    <t>083</t>
  </si>
  <si>
    <t>1.56</t>
  </si>
  <si>
    <t>Забезпеченість приладами технологічного обліку (рядок 082/(рядок 082+рядок 083)х100)</t>
  </si>
  <si>
    <t>084</t>
  </si>
  <si>
    <t>1.57</t>
  </si>
  <si>
    <t>085</t>
  </si>
  <si>
    <t>1.57.1</t>
  </si>
  <si>
    <t>086</t>
  </si>
  <si>
    <t>1.57.2</t>
  </si>
  <si>
    <t>087</t>
  </si>
  <si>
    <t>1.57.3</t>
  </si>
  <si>
    <t>088</t>
  </si>
  <si>
    <t>1.58</t>
  </si>
  <si>
    <t>089</t>
  </si>
  <si>
    <t>1.59</t>
  </si>
  <si>
    <t>090</t>
  </si>
  <si>
    <t>1.60</t>
  </si>
  <si>
    <t>091</t>
  </si>
  <si>
    <t>1.61</t>
  </si>
  <si>
    <t>092</t>
  </si>
  <si>
    <t>1.62</t>
  </si>
  <si>
    <t>093</t>
  </si>
  <si>
    <t>1.63</t>
  </si>
  <si>
    <t>094</t>
  </si>
  <si>
    <t>1.64</t>
  </si>
  <si>
    <t>095</t>
  </si>
  <si>
    <t>1.65</t>
  </si>
  <si>
    <t>Використання потужності водопроводу (рядок 047/365/рядок 093х100)</t>
  </si>
  <si>
    <t>096</t>
  </si>
  <si>
    <t>1.66</t>
  </si>
  <si>
    <t>Використання потужності водозаборів (рядок 042/365/рядок 094х100)</t>
  </si>
  <si>
    <t>097</t>
  </si>
  <si>
    <t>1.67</t>
  </si>
  <si>
    <t>Використання потужності очисних споруд (рядок 045/365/рядок 095х100)</t>
  </si>
  <si>
    <t>098</t>
  </si>
  <si>
    <t>1.68</t>
  </si>
  <si>
    <t>099</t>
  </si>
  <si>
    <t>1.69</t>
  </si>
  <si>
    <t>Аварійність на мережі з розрахунку на 1 км (рядок 099/рядок 025)</t>
  </si>
  <si>
    <t>100</t>
  </si>
  <si>
    <t>1.70</t>
  </si>
  <si>
    <t>101</t>
  </si>
  <si>
    <t>1.71</t>
  </si>
  <si>
    <t>102</t>
  </si>
  <si>
    <t>тис. грн</t>
  </si>
  <si>
    <t>1.72</t>
  </si>
  <si>
    <t>Питомі витрати електричної енергії на 1м³ води (рядок 101/(рядок 042+рядок 044))</t>
  </si>
  <si>
    <t>103</t>
  </si>
  <si>
    <t>1.73</t>
  </si>
  <si>
    <t>104</t>
  </si>
  <si>
    <t>1.74</t>
  </si>
  <si>
    <t>Експлуатаційні витрати на одиницю продукції (рядок 104/рядок 049)</t>
  </si>
  <si>
    <t>105</t>
  </si>
  <si>
    <t>1.75</t>
  </si>
  <si>
    <t>106</t>
  </si>
  <si>
    <t>тис.  грн</t>
  </si>
  <si>
    <t>1.76</t>
  </si>
  <si>
    <t>107</t>
  </si>
  <si>
    <t>1.77</t>
  </si>
  <si>
    <t>108</t>
  </si>
  <si>
    <t>1.78</t>
  </si>
  <si>
    <t>Витрати на перекидання води в маловодні регіони за рік</t>
  </si>
  <si>
    <t>109</t>
  </si>
  <si>
    <t>1.79</t>
  </si>
  <si>
    <t>110</t>
  </si>
  <si>
    <t>1.80</t>
  </si>
  <si>
    <t>111</t>
  </si>
  <si>
    <t>1.81</t>
  </si>
  <si>
    <t>112</t>
  </si>
  <si>
    <t>1.82</t>
  </si>
  <si>
    <t>113</t>
  </si>
  <si>
    <t>ІІ</t>
  </si>
  <si>
    <t>Водовідведення</t>
  </si>
  <si>
    <t>2.1</t>
  </si>
  <si>
    <t>Кількість населених пунктів, яким надаються послуги (**)</t>
  </si>
  <si>
    <t>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</si>
  <si>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</si>
  <si>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</si>
  <si>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</si>
  <si>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</si>
  <si>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</si>
  <si>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</si>
  <si>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</si>
  <si>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</si>
  <si>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Частка охоплення послугами (рядок 203/рядок 202х100), з них:</t>
  </si>
  <si>
    <t>2.5.1</t>
  </si>
  <si>
    <t>з підключенням до мереж (рядок 204/рядок 203х100)</t>
  </si>
  <si>
    <t>2.5.2</t>
  </si>
  <si>
    <t>з використанням вигрібних ям, септиків (рядок 205/рядок 203х100)</t>
  </si>
  <si>
    <t>2.6</t>
  </si>
  <si>
    <t>2.7</t>
  </si>
  <si>
    <t>Частка з первинним очищенням стічних вод (рядок 213/рядок 206х100)</t>
  </si>
  <si>
    <t>2.8</t>
  </si>
  <si>
    <t>2.8.1</t>
  </si>
  <si>
    <t>2.8.2</t>
  </si>
  <si>
    <t>2.8.3</t>
  </si>
  <si>
    <t>2.8.4</t>
  </si>
  <si>
    <t>внутрішньоквартальної та дворової мереж</t>
  </si>
  <si>
    <t>2.9</t>
  </si>
  <si>
    <t>Щільність підключень до мережі водовідведення (рядок 206/рядок 215)</t>
  </si>
  <si>
    <t>2.10</t>
  </si>
  <si>
    <t>2.10.1</t>
  </si>
  <si>
    <t>2.10.2</t>
  </si>
  <si>
    <t>2.10.3</t>
  </si>
  <si>
    <t>2.10.4</t>
  </si>
  <si>
    <t>2.11</t>
  </si>
  <si>
    <t>Частка ветхих та аварійних мереж (рядок 221/рядок 215х100), з них:</t>
  </si>
  <si>
    <t>2.11.1</t>
  </si>
  <si>
    <t>головних колекторів (рядок 222/рядок 216х100)</t>
  </si>
  <si>
    <t>2.11.2</t>
  </si>
  <si>
    <t>напірних трубопроводів (рядок 223/рядок 217х100)</t>
  </si>
  <si>
    <t>2.11.3</t>
  </si>
  <si>
    <t>вуличної мережі (рядок 224/рядок 218х100)</t>
  </si>
  <si>
    <t>2.11.4</t>
  </si>
  <si>
    <t>внутрішньоквартальної та дворової мереж (рядок 225/рядок 219х100)</t>
  </si>
  <si>
    <t>2.12</t>
  </si>
  <si>
    <t>Кількість персоналу в підрозділах водовідведення за розкладом</t>
  </si>
  <si>
    <t>2.13</t>
  </si>
  <si>
    <t>Фактична кількість персоналу в підрозділах водовідведення</t>
  </si>
  <si>
    <t>2.14</t>
  </si>
  <si>
    <t>Кількість персоналу на 1000 підключень (рядок 232/рядок 206х1000)</t>
  </si>
  <si>
    <t>2.15</t>
  </si>
  <si>
    <t>Кількість персоналу на 1 км мережі (рядок 232/рядок 215)</t>
  </si>
  <si>
    <t>2.16</t>
  </si>
  <si>
    <t>2.16.1</t>
  </si>
  <si>
    <t>2.17</t>
  </si>
  <si>
    <t>2.18</t>
  </si>
  <si>
    <t>2.18.1</t>
  </si>
  <si>
    <t>2.18.2</t>
  </si>
  <si>
    <t>2.19</t>
  </si>
  <si>
    <t>2.20</t>
  </si>
  <si>
    <t>Обсяг скинутих стічних вод за рік без очищення (рядок 235–рядок 238)</t>
  </si>
  <si>
    <t>2.21</t>
  </si>
  <si>
    <t>Частка скинутих стічних вод без очищення (рядок 242/рядок 235х100)</t>
  </si>
  <si>
    <t>2.22</t>
  </si>
  <si>
    <t>Обсяг недостатньо очищених скинутих стічних вод (рядок 235–рядок 239)</t>
  </si>
  <si>
    <t>2.23</t>
  </si>
  <si>
    <t>Частка недостатньо очищених стічних вод (рядок 244/рядок 235х100)</t>
  </si>
  <si>
    <t>2.24</t>
  </si>
  <si>
    <t>2.25</t>
  </si>
  <si>
    <t>Частка переданих стічних вод на очищення (рядок 246/рядок 235х100)</t>
  </si>
  <si>
    <t>2.26</t>
  </si>
  <si>
    <t>Обсяг реалізованих послуг з водовідведення усім споживачам за рік, у тому числі:</t>
  </si>
  <si>
    <t>2.26.1</t>
  </si>
  <si>
    <t>2.27</t>
  </si>
  <si>
    <t>2.28</t>
  </si>
  <si>
    <t>Засміченість на мережі з розрахунку на 1 км  (рядок 250/рядок 215)</t>
  </si>
  <si>
    <t>2.29</t>
  </si>
  <si>
    <t>2.30</t>
  </si>
  <si>
    <t>Аварійність на мережі з розрахунку на 1 км (рядок 252/рядок 215)</t>
  </si>
  <si>
    <t>2.31</t>
  </si>
  <si>
    <t>Обсяг відведених стічних вод на 1 особу (рядок 235/рядок 203х1000000/365)</t>
  </si>
  <si>
    <t>2.32</t>
  </si>
  <si>
    <t>Обсяг очищення стічних вод на 1 особу (рядок 239/рядок 203х1000000/365)</t>
  </si>
  <si>
    <t>2.33</t>
  </si>
  <si>
    <t>2.34</t>
  </si>
  <si>
    <t>2.35</t>
  </si>
  <si>
    <t>2.36</t>
  </si>
  <si>
    <t>2.37</t>
  </si>
  <si>
    <t>2.37.1</t>
  </si>
  <si>
    <t>2.37.2</t>
  </si>
  <si>
    <t>2.37.3</t>
  </si>
  <si>
    <t>2.38</t>
  </si>
  <si>
    <t>2.39</t>
  </si>
  <si>
    <t>2.40</t>
  </si>
  <si>
    <t>2.41</t>
  </si>
  <si>
    <t>2.42</t>
  </si>
  <si>
    <t>2.43</t>
  </si>
  <si>
    <t>2.44</t>
  </si>
  <si>
    <t>2.45</t>
  </si>
  <si>
    <t>Частка використання водовідведення (рядок 235/365/рядок 268х100)</t>
  </si>
  <si>
    <t>2.46</t>
  </si>
  <si>
    <t>Частка використання очисних споруд (рядок 238/365/рядок 270х100)</t>
  </si>
  <si>
    <t>2.47</t>
  </si>
  <si>
    <t>тис. кВт·год</t>
  </si>
  <si>
    <t>2.47.1</t>
  </si>
  <si>
    <t>2.47.2</t>
  </si>
  <si>
    <t>питомі витрати електричної енергії на очищення 1 м³ стічних вод (рядок 274/рядок 273)</t>
  </si>
  <si>
    <t>2.47.3</t>
  </si>
  <si>
    <t>2.47.4</t>
  </si>
  <si>
    <t>питомі витрати електричної енергії на перекачку 1 м³ стічних вод (рядок 276/рядок 273)</t>
  </si>
  <si>
    <t>2.48</t>
  </si>
  <si>
    <t>2.49</t>
  </si>
  <si>
    <t>Питомі витрати електроенергії на 1м³ стічних вод (рядок 273/рядок 235)</t>
  </si>
  <si>
    <t>2.50</t>
  </si>
  <si>
    <t>2.51</t>
  </si>
  <si>
    <t>Експлуатаційні витрати на одиницю продукції (рядок 280/рядок 248)</t>
  </si>
  <si>
    <t>2.52</t>
  </si>
  <si>
    <t>2.53</t>
  </si>
  <si>
    <t>Співвідношення витрат на оплату праці (рядок 282/рядок 280х100)</t>
  </si>
  <si>
    <t>2.54</t>
  </si>
  <si>
    <t>Співвідношення витрат на електричну енергію (рядок 278/рядок 280х100)</t>
  </si>
  <si>
    <t>2.55</t>
  </si>
  <si>
    <t>2.56</t>
  </si>
  <si>
    <t>2.57</t>
  </si>
  <si>
    <t>Співвідношення амортизаційних відрахувань (рядок 285/рядок 280х100)</t>
  </si>
  <si>
    <t>2.58</t>
  </si>
  <si>
    <t>Обсяг реалізованих стічних вод на 1 особу (рядок 249/рядок 203х1000000/365)</t>
  </si>
  <si>
    <t>*</t>
  </si>
  <si>
    <t>Назви населених пунктів, яким надаються послуги з водопостачання:</t>
  </si>
  <si>
    <t>34</t>
  </si>
  <si>
    <t>Малинівка</t>
  </si>
  <si>
    <t>35</t>
  </si>
  <si>
    <t>Бармаки</t>
  </si>
  <si>
    <t>36</t>
  </si>
  <si>
    <t>Велика Омеляна</t>
  </si>
  <si>
    <t>**</t>
  </si>
  <si>
    <t>Назви населених пунктів, яким надаються послуги з водовідведення:</t>
  </si>
  <si>
    <t>(підпис керівника (власника))</t>
  </si>
  <si>
    <t xml:space="preserve">(місце підпису головного бухгалтера) </t>
  </si>
  <si>
    <t xml:space="preserve">(підпис головного бухгалтера) </t>
  </si>
  <si>
    <t xml:space="preserve">(підпис виконавця) </t>
  </si>
  <si>
    <t xml:space="preserve"> </t>
  </si>
  <si>
    <t>телефон: (0362)235011                                              факс: (0362)266946</t>
  </si>
  <si>
    <t>станом на 01.07.2018   рік</t>
  </si>
  <si>
    <t>Начальник ПЕВ</t>
  </si>
  <si>
    <t>М.А. Дем’янович</t>
  </si>
  <si>
    <t>Додаток 6                                                                        до Порядку розроблення, погодження та затвердження інвестиційних програм суб’єктів  господарювання у сфері централізованого водопостачання та водовідведення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</si>
</sst>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[$-419]General"/>
    <numFmt numFmtId="182" formatCode="0.0"/>
    <numFmt numFmtId="183" formatCode="#,##0.000"/>
    <numFmt numFmtId="184" formatCode="#,##0.0000"/>
    <numFmt numFmtId="185" formatCode="[$-FC19]d\ mmmm\ yyyy\ &quot;г.&quot;"/>
    <numFmt numFmtId="186" formatCode="0.000"/>
    <numFmt numFmtId="187" formatCode="0.0%"/>
    <numFmt numFmtId="188" formatCode="0.0000"/>
  </numFmts>
  <fonts count="76">
    <font>
      <sz val="11"/>
      <color rgb="FF000000"/>
      <name val="SimSun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SimSun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SimSun"/>
      <family val="2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2"/>
      <name val="Times New Roman"/>
      <family val="1"/>
    </font>
    <font>
      <b/>
      <sz val="8"/>
      <color indexed="55"/>
      <name val="Times New Roman"/>
      <family val="1"/>
    </font>
    <font>
      <sz val="11"/>
      <color indexed="52"/>
      <name val="Calibri"/>
      <family val="2"/>
    </font>
    <font>
      <sz val="11"/>
      <color indexed="63"/>
      <name val="SimSun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Calibri"/>
      <family val="2"/>
    </font>
    <font>
      <b/>
      <sz val="24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55"/>
      <name val="SimSun"/>
      <family val="2"/>
    </font>
    <font>
      <sz val="11"/>
      <color indexed="47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0" borderId="0">
      <alignment/>
      <protection/>
    </xf>
    <xf numFmtId="0" fontId="58" fillId="0" borderId="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31" fillId="10" borderId="1" applyNumberFormat="0" applyAlignment="0" applyProtection="0"/>
    <xf numFmtId="0" fontId="59" fillId="33" borderId="2" applyNumberFormat="0" applyAlignment="0" applyProtection="0"/>
    <xf numFmtId="0" fontId="60" fillId="34" borderId="3" applyNumberFormat="0" applyAlignment="0" applyProtection="0"/>
    <xf numFmtId="0" fontId="61" fillId="34" borderId="2" applyNumberFormat="0" applyAlignment="0" applyProtection="0"/>
    <xf numFmtId="0" fontId="32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65" fillId="0" borderId="8" applyNumberFormat="0" applyFill="0" applyAlignment="0" applyProtection="0"/>
    <xf numFmtId="0" fontId="6" fillId="17" borderId="9" applyNumberFormat="0" applyAlignment="0" applyProtection="0"/>
    <xf numFmtId="0" fontId="66" fillId="35" borderId="10" applyNumberFormat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68" fillId="37" borderId="0" applyNumberFormat="0" applyBorder="0" applyAlignment="0" applyProtection="0"/>
    <xf numFmtId="0" fontId="35" fillId="17" borderId="1" applyNumberFormat="0" applyAlignment="0" applyProtection="0"/>
    <xf numFmtId="0" fontId="22" fillId="0" borderId="0">
      <alignment/>
      <protection/>
    </xf>
    <xf numFmtId="0" fontId="29" fillId="0" borderId="0">
      <alignment/>
      <protection/>
    </xf>
    <xf numFmtId="0" fontId="30" fillId="0" borderId="11" applyNumberFormat="0" applyFill="0" applyAlignment="0" applyProtection="0"/>
    <xf numFmtId="0" fontId="69" fillId="38" borderId="0" applyNumberFormat="0" applyBorder="0" applyAlignment="0" applyProtection="0"/>
    <xf numFmtId="0" fontId="36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0" borderId="12" applyNumberFormat="0" applyFont="0" applyAlignment="0" applyProtection="0"/>
    <xf numFmtId="0" fontId="22" fillId="41" borderId="13" applyNumberFormat="0" applyAlignment="0" applyProtection="0"/>
    <xf numFmtId="9" fontId="71" fillId="0" borderId="0">
      <alignment/>
      <protection/>
    </xf>
    <xf numFmtId="9" fontId="25" fillId="0" borderId="0">
      <alignment/>
      <protection/>
    </xf>
    <xf numFmtId="0" fontId="30" fillId="17" borderId="14" applyNumberFormat="0" applyAlignment="0" applyProtection="0"/>
    <xf numFmtId="0" fontId="7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8" fillId="0" borderId="0" xfId="0" applyNumberFormat="1" applyFont="1" applyFill="1" applyAlignment="1">
      <alignment vertical="top"/>
    </xf>
    <xf numFmtId="0" fontId="12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 wrapText="1"/>
    </xf>
    <xf numFmtId="181" fontId="4" fillId="0" borderId="0" xfId="0" applyNumberFormat="1" applyFont="1" applyFill="1" applyAlignment="1">
      <alignment/>
    </xf>
    <xf numFmtId="180" fontId="5" fillId="0" borderId="16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2" fontId="5" fillId="0" borderId="16" xfId="93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horizontal="center"/>
    </xf>
    <xf numFmtId="4" fontId="5" fillId="0" borderId="16" xfId="93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Border="1" applyAlignment="1">
      <alignment/>
    </xf>
    <xf numFmtId="9" fontId="5" fillId="0" borderId="16" xfId="93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180" fontId="5" fillId="0" borderId="16" xfId="9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3" fontId="5" fillId="43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184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2" fontId="5" fillId="0" borderId="16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Fill="1" applyBorder="1" applyAlignment="1">
      <alignment horizontal="center" vertical="center" wrapText="1"/>
    </xf>
    <xf numFmtId="184" fontId="5" fillId="43" borderId="18" xfId="0" applyNumberFormat="1" applyFont="1" applyFill="1" applyBorder="1" applyAlignment="1">
      <alignment horizontal="center" vertical="center" wrapText="1"/>
    </xf>
    <xf numFmtId="10" fontId="5" fillId="0" borderId="16" xfId="93" applyNumberFormat="1" applyFont="1" applyFill="1" applyBorder="1" applyAlignment="1" applyProtection="1">
      <alignment horizontal="center" vertical="center" wrapText="1"/>
      <protection/>
    </xf>
    <xf numFmtId="187" fontId="5" fillId="0" borderId="16" xfId="93" applyNumberFormat="1" applyFont="1" applyFill="1" applyBorder="1" applyAlignment="1" applyProtection="1">
      <alignment horizontal="center" vertical="center" wrapText="1"/>
      <protection/>
    </xf>
    <xf numFmtId="187" fontId="5" fillId="0" borderId="16" xfId="0" applyNumberFormat="1" applyFont="1" applyFill="1" applyBorder="1" applyAlignment="1">
      <alignment horizontal="center" vertical="center" wrapText="1"/>
    </xf>
    <xf numFmtId="3" fontId="5" fillId="43" borderId="16" xfId="0" applyNumberFormat="1" applyFont="1" applyFill="1" applyBorder="1" applyAlignment="1">
      <alignment horizontal="center" vertical="center" wrapText="1"/>
    </xf>
    <xf numFmtId="187" fontId="75" fillId="0" borderId="16" xfId="93" applyNumberFormat="1" applyFont="1" applyBorder="1" applyAlignment="1">
      <alignment horizontal="center"/>
      <protection/>
    </xf>
    <xf numFmtId="187" fontId="75" fillId="0" borderId="0" xfId="93" applyNumberFormat="1" applyFont="1" applyAlignment="1">
      <alignment horizontal="center"/>
      <protection/>
    </xf>
    <xf numFmtId="49" fontId="23" fillId="0" borderId="0" xfId="85" applyNumberFormat="1" applyFont="1" applyFill="1" applyBorder="1" applyAlignment="1">
      <alignment horizontal="center"/>
      <protection/>
    </xf>
    <xf numFmtId="0" fontId="23" fillId="0" borderId="0" xfId="85" applyFont="1" applyFill="1" applyBorder="1" applyAlignment="1">
      <alignment/>
      <protection/>
    </xf>
    <xf numFmtId="0" fontId="23" fillId="0" borderId="0" xfId="85" applyFont="1" applyFill="1" applyBorder="1" applyAlignment="1">
      <alignment horizontal="center"/>
      <protection/>
    </xf>
    <xf numFmtId="0" fontId="25" fillId="0" borderId="0" xfId="85" applyFont="1" applyFill="1" applyBorder="1" applyAlignment="1">
      <alignment/>
      <protection/>
    </xf>
    <xf numFmtId="49" fontId="26" fillId="0" borderId="0" xfId="85" applyNumberFormat="1" applyFont="1" applyFill="1" applyBorder="1" applyAlignment="1" applyProtection="1">
      <alignment vertical="center" wrapText="1"/>
      <protection/>
    </xf>
    <xf numFmtId="0" fontId="27" fillId="0" borderId="0" xfId="85" applyFont="1">
      <alignment/>
      <protection/>
    </xf>
    <xf numFmtId="0" fontId="27" fillId="0" borderId="0" xfId="85" applyFont="1" applyBorder="1">
      <alignment/>
      <protection/>
    </xf>
    <xf numFmtId="0" fontId="3" fillId="0" borderId="0" xfId="85" applyFont="1" applyBorder="1" applyAlignment="1">
      <alignment horizontal="center" vertical="center" wrapText="1"/>
      <protection/>
    </xf>
    <xf numFmtId="0" fontId="7" fillId="0" borderId="0" xfId="85" applyFont="1" applyFill="1" applyBorder="1" applyAlignment="1">
      <alignment horizontal="left" vertical="top" wrapText="1"/>
      <protection/>
    </xf>
    <xf numFmtId="0" fontId="5" fillId="0" borderId="18" xfId="85" applyFont="1" applyFill="1" applyBorder="1" applyAlignment="1">
      <alignment horizontal="center" vertical="center" wrapText="1"/>
      <protection/>
    </xf>
    <xf numFmtId="0" fontId="5" fillId="0" borderId="20" xfId="85" applyFont="1" applyFill="1" applyBorder="1" applyAlignment="1">
      <alignment vertical="center" wrapText="1"/>
      <protection/>
    </xf>
    <xf numFmtId="49" fontId="5" fillId="0" borderId="20" xfId="85" applyNumberFormat="1" applyFont="1" applyFill="1" applyBorder="1" applyAlignment="1">
      <alignment horizontal="center" wrapText="1"/>
      <protection/>
    </xf>
    <xf numFmtId="0" fontId="5" fillId="0" borderId="21" xfId="85" applyFont="1" applyFill="1" applyBorder="1" applyAlignment="1">
      <alignment horizontal="center" vertical="center" wrapText="1"/>
      <protection/>
    </xf>
    <xf numFmtId="0" fontId="5" fillId="0" borderId="20" xfId="85" applyFont="1" applyFill="1" applyBorder="1" applyAlignment="1">
      <alignment horizontal="center" vertical="center" wrapText="1"/>
      <protection/>
    </xf>
    <xf numFmtId="49" fontId="5" fillId="0" borderId="20" xfId="85" applyNumberFormat="1" applyFont="1" applyFill="1" applyBorder="1" applyAlignment="1">
      <alignment horizontal="left" wrapText="1"/>
      <protection/>
    </xf>
    <xf numFmtId="49" fontId="5" fillId="0" borderId="18" xfId="85" applyNumberFormat="1" applyFont="1" applyFill="1" applyBorder="1" applyAlignment="1">
      <alignment horizontal="left" vertical="center" wrapText="1"/>
      <protection/>
    </xf>
    <xf numFmtId="49" fontId="5" fillId="43" borderId="18" xfId="85" applyNumberFormat="1" applyFont="1" applyFill="1" applyBorder="1" applyAlignment="1">
      <alignment horizontal="center" vertical="center" wrapText="1"/>
      <protection/>
    </xf>
    <xf numFmtId="0" fontId="5" fillId="43" borderId="18" xfId="85" applyFont="1" applyFill="1" applyBorder="1" applyAlignment="1">
      <alignment horizontal="center" vertical="center" wrapText="1"/>
      <protection/>
    </xf>
    <xf numFmtId="3" fontId="5" fillId="43" borderId="18" xfId="85" applyNumberFormat="1" applyFont="1" applyFill="1" applyBorder="1" applyAlignment="1">
      <alignment horizontal="center" vertical="center" wrapText="1"/>
      <protection/>
    </xf>
    <xf numFmtId="0" fontId="5" fillId="43" borderId="18" xfId="85" applyFont="1" applyFill="1" applyBorder="1" applyAlignment="1">
      <alignment horizontal="center" vertical="top" wrapText="1"/>
      <protection/>
    </xf>
    <xf numFmtId="4" fontId="24" fillId="44" borderId="18" xfId="85" applyNumberFormat="1" applyFont="1" applyFill="1" applyBorder="1" applyAlignment="1" applyProtection="1">
      <alignment horizontal="center" vertical="center" wrapText="1"/>
      <protection/>
    </xf>
    <xf numFmtId="4" fontId="5" fillId="43" borderId="18" xfId="85" applyNumberFormat="1" applyFont="1" applyFill="1" applyBorder="1" applyAlignment="1" applyProtection="1">
      <alignment horizontal="center" vertical="center" wrapText="1"/>
      <protection locked="0"/>
    </xf>
    <xf numFmtId="4" fontId="5" fillId="43" borderId="18" xfId="85" applyNumberFormat="1" applyFont="1" applyFill="1" applyBorder="1" applyAlignment="1">
      <alignment horizontal="center" vertical="center" wrapText="1"/>
      <protection/>
    </xf>
    <xf numFmtId="49" fontId="5" fillId="0" borderId="20" xfId="85" applyNumberFormat="1" applyFont="1" applyFill="1" applyBorder="1" applyAlignment="1">
      <alignment horizontal="left" vertical="center" wrapText="1"/>
      <protection/>
    </xf>
    <xf numFmtId="49" fontId="5" fillId="43" borderId="20" xfId="85" applyNumberFormat="1" applyFont="1" applyFill="1" applyBorder="1" applyAlignment="1">
      <alignment horizontal="center" vertical="center" wrapText="1"/>
      <protection/>
    </xf>
    <xf numFmtId="0" fontId="5" fillId="43" borderId="20" xfId="85" applyFont="1" applyFill="1" applyBorder="1" applyAlignment="1">
      <alignment horizontal="center" vertical="center" wrapText="1"/>
      <protection/>
    </xf>
    <xf numFmtId="180" fontId="5" fillId="43" borderId="18" xfId="85" applyNumberFormat="1" applyFont="1" applyFill="1" applyBorder="1" applyAlignment="1">
      <alignment horizontal="center" vertical="center" wrapText="1"/>
      <protection/>
    </xf>
    <xf numFmtId="182" fontId="5" fillId="43" borderId="18" xfId="85" applyNumberFormat="1" applyFont="1" applyFill="1" applyBorder="1" applyAlignment="1">
      <alignment horizontal="center" vertical="center" wrapText="1"/>
      <protection/>
    </xf>
    <xf numFmtId="0" fontId="5" fillId="43" borderId="19" xfId="85" applyFont="1" applyFill="1" applyBorder="1" applyAlignment="1">
      <alignment horizontal="center" vertical="center" wrapText="1"/>
      <protection/>
    </xf>
    <xf numFmtId="184" fontId="5" fillId="43" borderId="18" xfId="85" applyNumberFormat="1" applyFont="1" applyFill="1" applyBorder="1" applyAlignment="1">
      <alignment horizontal="center" vertical="center" wrapText="1"/>
      <protection/>
    </xf>
    <xf numFmtId="188" fontId="5" fillId="43" borderId="18" xfId="85" applyNumberFormat="1" applyFont="1" applyFill="1" applyBorder="1" applyAlignment="1">
      <alignment horizontal="center" vertical="center" wrapText="1"/>
      <protection/>
    </xf>
    <xf numFmtId="0" fontId="5" fillId="43" borderId="18" xfId="85" applyFont="1" applyFill="1" applyBorder="1" applyAlignment="1">
      <alignment horizontal="center"/>
      <protection/>
    </xf>
    <xf numFmtId="188" fontId="5" fillId="43" borderId="18" xfId="85" applyNumberFormat="1" applyFont="1" applyFill="1" applyBorder="1" applyAlignment="1">
      <alignment horizontal="center"/>
      <protection/>
    </xf>
    <xf numFmtId="0" fontId="5" fillId="43" borderId="22" xfId="85" applyFont="1" applyFill="1" applyBorder="1" applyAlignment="1">
      <alignment horizontal="center" vertical="center" wrapText="1"/>
      <protection/>
    </xf>
    <xf numFmtId="180" fontId="5" fillId="43" borderId="22" xfId="85" applyNumberFormat="1" applyFont="1" applyFill="1" applyBorder="1" applyAlignment="1">
      <alignment horizontal="center" vertical="center" wrapText="1"/>
      <protection/>
    </xf>
    <xf numFmtId="0" fontId="25" fillId="0" borderId="0" xfId="85" applyFont="1" applyFill="1" applyBorder="1" applyAlignment="1">
      <alignment horizontal="center"/>
      <protection/>
    </xf>
    <xf numFmtId="0" fontId="30" fillId="0" borderId="0" xfId="85" applyFont="1" applyFill="1" applyBorder="1" applyAlignment="1">
      <alignment horizontal="center"/>
      <protection/>
    </xf>
    <xf numFmtId="180" fontId="25" fillId="0" borderId="0" xfId="85" applyNumberFormat="1" applyFont="1" applyFill="1" applyBorder="1" applyAlignment="1">
      <alignment horizontal="center"/>
      <protection/>
    </xf>
    <xf numFmtId="180" fontId="25" fillId="0" borderId="0" xfId="85" applyNumberFormat="1" applyFont="1" applyFill="1" applyBorder="1" applyAlignment="1">
      <alignment/>
      <protection/>
    </xf>
    <xf numFmtId="49" fontId="3" fillId="0" borderId="23" xfId="85" applyNumberFormat="1" applyFont="1" applyFill="1" applyBorder="1" applyAlignment="1">
      <alignment horizontal="left" vertical="center" wrapText="1"/>
      <protection/>
    </xf>
    <xf numFmtId="49" fontId="5" fillId="0" borderId="18" xfId="85" applyNumberFormat="1" applyFont="1" applyFill="1" applyBorder="1" applyAlignment="1">
      <alignment horizontal="left" vertical="top" wrapText="1"/>
      <protection/>
    </xf>
    <xf numFmtId="0" fontId="5" fillId="43" borderId="22" xfId="85" applyFont="1" applyFill="1" applyBorder="1" applyAlignment="1">
      <alignment horizontal="center" vertical="top" wrapText="1"/>
      <protection/>
    </xf>
    <xf numFmtId="0" fontId="24" fillId="0" borderId="0" xfId="85" applyFont="1" applyFill="1" applyBorder="1" applyAlignment="1">
      <alignment horizontal="left" vertical="center" wrapText="1"/>
      <protection/>
    </xf>
    <xf numFmtId="49" fontId="5" fillId="43" borderId="18" xfId="85" applyNumberFormat="1" applyFont="1" applyFill="1" applyBorder="1" applyAlignment="1">
      <alignment horizontal="left" vertical="top" wrapText="1"/>
      <protection/>
    </xf>
    <xf numFmtId="49" fontId="5" fillId="0" borderId="20" xfId="85" applyNumberFormat="1" applyFont="1" applyFill="1" applyBorder="1" applyAlignment="1">
      <alignment horizontal="left" vertical="top" wrapText="1"/>
      <protection/>
    </xf>
    <xf numFmtId="0" fontId="5" fillId="43" borderId="21" xfId="85" applyFont="1" applyFill="1" applyBorder="1" applyAlignment="1">
      <alignment horizontal="center" vertical="top" wrapText="1"/>
      <protection/>
    </xf>
    <xf numFmtId="0" fontId="5" fillId="0" borderId="22" xfId="85" applyFont="1" applyFill="1" applyBorder="1" applyAlignment="1">
      <alignment horizontal="center" vertical="center" wrapText="1"/>
      <protection/>
    </xf>
    <xf numFmtId="0" fontId="5" fillId="0" borderId="22" xfId="85" applyFont="1" applyFill="1" applyBorder="1" applyAlignment="1">
      <alignment horizontal="center" vertical="top" wrapText="1"/>
      <protection/>
    </xf>
    <xf numFmtId="3" fontId="5" fillId="0" borderId="18" xfId="85" applyNumberFormat="1" applyFont="1" applyFill="1" applyBorder="1" applyAlignment="1">
      <alignment horizontal="center" vertical="center" wrapText="1"/>
      <protection/>
    </xf>
    <xf numFmtId="182" fontId="5" fillId="0" borderId="18" xfId="85" applyNumberFormat="1" applyFont="1" applyFill="1" applyBorder="1" applyAlignment="1">
      <alignment horizontal="center" vertical="center" wrapText="1"/>
      <protection/>
    </xf>
    <xf numFmtId="180" fontId="5" fillId="0" borderId="22" xfId="85" applyNumberFormat="1" applyFont="1" applyFill="1" applyBorder="1" applyAlignment="1">
      <alignment horizontal="center" vertical="center" wrapText="1"/>
      <protection/>
    </xf>
    <xf numFmtId="180" fontId="5" fillId="0" borderId="18" xfId="85" applyNumberFormat="1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 horizontal="left" indent="1"/>
      <protection/>
    </xf>
    <xf numFmtId="0" fontId="3" fillId="0" borderId="0" xfId="85" applyFont="1" applyFill="1" applyBorder="1" applyAlignment="1">
      <alignment horizontal="left" indent="1"/>
      <protection/>
    </xf>
    <xf numFmtId="49" fontId="5" fillId="43" borderId="18" xfId="85" applyNumberFormat="1" applyFont="1" applyFill="1" applyBorder="1" applyAlignment="1">
      <alignment horizontal="left" vertical="center" wrapText="1"/>
      <protection/>
    </xf>
    <xf numFmtId="0" fontId="5" fillId="44" borderId="18" xfId="85" applyFont="1" applyFill="1" applyBorder="1" applyAlignment="1">
      <alignment horizontal="center" vertical="center" wrapText="1"/>
      <protection/>
    </xf>
    <xf numFmtId="180" fontId="24" fillId="44" borderId="18" xfId="85" applyNumberFormat="1" applyFont="1" applyFill="1" applyBorder="1" applyAlignment="1">
      <alignment horizontal="center" vertical="center" wrapText="1"/>
      <protection/>
    </xf>
    <xf numFmtId="49" fontId="5" fillId="0" borderId="0" xfId="85" applyNumberFormat="1" applyFont="1" applyFill="1" applyBorder="1" applyAlignment="1">
      <alignment horizontal="left" vertical="center" wrapText="1"/>
      <protection/>
    </xf>
    <xf numFmtId="0" fontId="5" fillId="44" borderId="0" xfId="85" applyFont="1" applyFill="1" applyBorder="1" applyAlignment="1">
      <alignment horizontal="left" vertical="center" wrapText="1"/>
      <protection/>
    </xf>
    <xf numFmtId="0" fontId="5" fillId="0" borderId="0" xfId="85" applyFont="1" applyFill="1" applyBorder="1" applyAlignment="1">
      <alignment horizontal="center" vertical="center" wrapText="1"/>
      <protection/>
    </xf>
    <xf numFmtId="0" fontId="5" fillId="44" borderId="0" xfId="85" applyFont="1" applyFill="1" applyBorder="1" applyAlignment="1">
      <alignment horizontal="center" vertical="center" wrapText="1"/>
      <protection/>
    </xf>
    <xf numFmtId="180" fontId="24" fillId="44" borderId="0" xfId="85" applyNumberFormat="1" applyFont="1" applyFill="1" applyBorder="1" applyAlignment="1">
      <alignment horizontal="center" vertical="center" wrapText="1"/>
      <protection/>
    </xf>
    <xf numFmtId="49" fontId="12" fillId="0" borderId="0" xfId="85" applyNumberFormat="1" applyFont="1" applyFill="1" applyBorder="1" applyAlignment="1">
      <alignment horizontal="right" wrapText="1"/>
      <protection/>
    </xf>
    <xf numFmtId="0" fontId="5" fillId="0" borderId="0" xfId="85" applyFont="1" applyFill="1" applyBorder="1" applyAlignment="1">
      <alignment horizontal="center" wrapText="1"/>
      <protection/>
    </xf>
    <xf numFmtId="0" fontId="5" fillId="0" borderId="0" xfId="85" applyFont="1" applyFill="1" applyBorder="1" applyAlignment="1">
      <alignment horizontal="justify" wrapText="1"/>
      <protection/>
    </xf>
    <xf numFmtId="49" fontId="5" fillId="0" borderId="0" xfId="85" applyNumberFormat="1" applyFont="1" applyFill="1" applyBorder="1" applyAlignment="1">
      <alignment horizontal="right" wrapText="1"/>
      <protection/>
    </xf>
    <xf numFmtId="0" fontId="5" fillId="0" borderId="0" xfId="85" applyFont="1" applyFill="1" applyBorder="1" applyAlignment="1">
      <alignment horizontal="left" wrapText="1"/>
      <protection/>
    </xf>
    <xf numFmtId="49" fontId="5" fillId="0" borderId="0" xfId="85" applyNumberFormat="1" applyFont="1" applyFill="1" applyBorder="1" applyAlignment="1">
      <alignment horizontal="justify" wrapText="1"/>
      <protection/>
    </xf>
    <xf numFmtId="49" fontId="5" fillId="0" borderId="0" xfId="85" applyNumberFormat="1" applyFont="1" applyFill="1" applyBorder="1" applyAlignment="1">
      <alignment horizontal="center"/>
      <protection/>
    </xf>
    <xf numFmtId="0" fontId="5" fillId="0" borderId="0" xfId="85" applyFont="1" applyFill="1" applyBorder="1" applyAlignment="1">
      <alignment vertical="center" wrapText="1"/>
      <protection/>
    </xf>
    <xf numFmtId="0" fontId="5" fillId="0" borderId="0" xfId="85" applyFont="1" applyFill="1" applyBorder="1" applyAlignment="1">
      <alignment horizontal="left" wrapText="1" indent="1"/>
      <protection/>
    </xf>
    <xf numFmtId="3" fontId="5" fillId="0" borderId="0" xfId="85" applyNumberFormat="1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 horizontal="left"/>
      <protection/>
    </xf>
    <xf numFmtId="0" fontId="5" fillId="0" borderId="0" xfId="85" applyFont="1" applyFill="1" applyBorder="1" applyAlignment="1">
      <alignment/>
      <protection/>
    </xf>
    <xf numFmtId="3" fontId="5" fillId="0" borderId="0" xfId="85" applyNumberFormat="1" applyFont="1" applyFill="1" applyBorder="1" applyAlignment="1">
      <alignment horizontal="right"/>
      <protection/>
    </xf>
    <xf numFmtId="0" fontId="5" fillId="0" borderId="0" xfId="85" applyFont="1" applyFill="1" applyBorder="1" applyAlignment="1">
      <alignment horizontal="right"/>
      <protection/>
    </xf>
    <xf numFmtId="0" fontId="5" fillId="0" borderId="0" xfId="85" applyFont="1" applyFill="1" applyBorder="1" applyAlignment="1">
      <alignment horizontal="center"/>
      <protection/>
    </xf>
    <xf numFmtId="49" fontId="5" fillId="0" borderId="0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Border="1" applyAlignment="1">
      <alignment vertical="center"/>
      <protection/>
    </xf>
    <xf numFmtId="0" fontId="3" fillId="0" borderId="0" xfId="85" applyFont="1" applyBorder="1" applyAlignment="1">
      <alignment/>
      <protection/>
    </xf>
    <xf numFmtId="0" fontId="13" fillId="0" borderId="0" xfId="85" applyFont="1" applyBorder="1" applyAlignment="1">
      <alignment/>
      <protection/>
    </xf>
    <xf numFmtId="0" fontId="11" fillId="0" borderId="0" xfId="85" applyFont="1" applyFill="1" applyAlignment="1">
      <alignment horizontal="center" vertical="center"/>
      <protection/>
    </xf>
    <xf numFmtId="0" fontId="3" fillId="0" borderId="0" xfId="85" applyFont="1" applyBorder="1" applyAlignment="1">
      <alignment horizontal="left" vertical="center"/>
      <protection/>
    </xf>
    <xf numFmtId="0" fontId="3" fillId="0" borderId="0" xfId="85" applyFont="1" applyBorder="1" applyAlignment="1">
      <alignment horizontal="center" vertical="center"/>
      <protection/>
    </xf>
    <xf numFmtId="0" fontId="3" fillId="0" borderId="0" xfId="85" applyFont="1" applyBorder="1" applyAlignment="1">
      <alignment vertical="center" wrapText="1"/>
      <protection/>
    </xf>
    <xf numFmtId="0" fontId="3" fillId="0" borderId="24" xfId="85" applyFont="1" applyBorder="1" applyAlignment="1">
      <alignment/>
      <protection/>
    </xf>
    <xf numFmtId="0" fontId="5" fillId="0" borderId="2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top"/>
    </xf>
    <xf numFmtId="183" fontId="19" fillId="0" borderId="0" xfId="0" applyNumberFormat="1" applyFont="1" applyFill="1" applyAlignment="1">
      <alignment horizontal="center" vertical="center"/>
    </xf>
    <xf numFmtId="183" fontId="17" fillId="0" borderId="0" xfId="0" applyNumberFormat="1" applyFont="1" applyFill="1" applyAlignment="1">
      <alignment horizontal="center" vertical="top"/>
    </xf>
    <xf numFmtId="0" fontId="5" fillId="0" borderId="2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85" applyFont="1" applyBorder="1" applyAlignment="1">
      <alignment horizontal="left" wrapText="1"/>
      <protection/>
    </xf>
    <xf numFmtId="49" fontId="5" fillId="0" borderId="18" xfId="85" applyNumberFormat="1" applyFont="1" applyFill="1" applyBorder="1" applyAlignment="1">
      <alignment horizontal="center" wrapText="1"/>
      <protection/>
    </xf>
    <xf numFmtId="0" fontId="5" fillId="0" borderId="18" xfId="85" applyFont="1" applyFill="1" applyBorder="1" applyAlignment="1">
      <alignment horizontal="center" vertical="center" wrapText="1"/>
      <protection/>
    </xf>
    <xf numFmtId="49" fontId="26" fillId="0" borderId="0" xfId="85" applyNumberFormat="1" applyFont="1" applyFill="1" applyBorder="1" applyAlignment="1" applyProtection="1">
      <alignment horizontal="center" vertical="center" wrapText="1"/>
      <protection/>
    </xf>
    <xf numFmtId="49" fontId="28" fillId="0" borderId="26" xfId="85" applyNumberFormat="1" applyFont="1" applyFill="1" applyBorder="1" applyAlignment="1" applyProtection="1">
      <alignment horizontal="center" vertical="center"/>
      <protection locked="0"/>
    </xf>
    <xf numFmtId="183" fontId="39" fillId="0" borderId="0" xfId="0" applyNumberFormat="1" applyFont="1" applyFill="1" applyAlignment="1">
      <alignment horizontal="center"/>
    </xf>
    <xf numFmtId="0" fontId="5" fillId="43" borderId="18" xfId="85" applyFont="1" applyFill="1" applyBorder="1" applyAlignment="1">
      <alignment vertical="center" wrapText="1"/>
      <protection/>
    </xf>
    <xf numFmtId="0" fontId="5" fillId="43" borderId="18" xfId="85" applyFont="1" applyFill="1" applyBorder="1" applyAlignment="1">
      <alignment horizontal="left" vertical="center" wrapText="1" indent="1"/>
      <protection/>
    </xf>
    <xf numFmtId="0" fontId="5" fillId="43" borderId="18" xfId="85" applyFont="1" applyFill="1" applyBorder="1" applyAlignment="1">
      <alignment horizontal="left" vertical="center" wrapText="1"/>
      <protection/>
    </xf>
    <xf numFmtId="0" fontId="5" fillId="43" borderId="19" xfId="85" applyFont="1" applyFill="1" applyBorder="1" applyAlignment="1">
      <alignment horizontal="left" vertical="center" wrapText="1"/>
      <protection/>
    </xf>
    <xf numFmtId="0" fontId="5" fillId="43" borderId="27" xfId="85" applyFont="1" applyFill="1" applyBorder="1" applyAlignment="1">
      <alignment horizontal="left" vertical="center" wrapText="1" indent="1"/>
      <protection/>
    </xf>
    <xf numFmtId="0" fontId="5" fillId="43" borderId="19" xfId="85" applyFont="1" applyFill="1" applyBorder="1" applyAlignment="1">
      <alignment horizontal="left" vertical="center" wrapText="1" indent="1"/>
      <protection/>
    </xf>
    <xf numFmtId="0" fontId="5" fillId="43" borderId="18" xfId="85" applyFont="1" applyFill="1" applyBorder="1" applyAlignment="1">
      <alignment horizontal="left" vertical="top" wrapText="1" indent="1"/>
      <protection/>
    </xf>
    <xf numFmtId="0" fontId="5" fillId="43" borderId="18" xfId="85" applyFont="1" applyFill="1" applyBorder="1" applyAlignment="1">
      <alignment horizontal="left" vertical="center"/>
      <protection/>
    </xf>
    <xf numFmtId="0" fontId="5" fillId="43" borderId="18" xfId="85" applyFont="1" applyFill="1" applyBorder="1" applyAlignment="1">
      <alignment horizontal="center" vertical="center" wrapText="1"/>
      <protection/>
    </xf>
    <xf numFmtId="0" fontId="5" fillId="43" borderId="18" xfId="85" applyFont="1" applyFill="1" applyBorder="1" applyAlignment="1">
      <alignment vertical="top" wrapText="1"/>
      <protection/>
    </xf>
    <xf numFmtId="0" fontId="5" fillId="43" borderId="20" xfId="85" applyFont="1" applyFill="1" applyBorder="1" applyAlignment="1">
      <alignment vertical="center" wrapText="1"/>
      <protection/>
    </xf>
    <xf numFmtId="0" fontId="5" fillId="0" borderId="18" xfId="85" applyFont="1" applyFill="1" applyBorder="1" applyAlignment="1">
      <alignment horizontal="left" vertical="center" wrapText="1" indent="1"/>
      <protection/>
    </xf>
    <xf numFmtId="0" fontId="5" fillId="0" borderId="18" xfId="85" applyFont="1" applyFill="1" applyBorder="1" applyAlignment="1">
      <alignment horizontal="left" vertical="center" wrapText="1"/>
      <protection/>
    </xf>
    <xf numFmtId="0" fontId="5" fillId="0" borderId="18" xfId="85" applyFont="1" applyFill="1" applyBorder="1" applyAlignment="1">
      <alignment vertical="center" wrapText="1"/>
      <protection/>
    </xf>
    <xf numFmtId="0" fontId="5" fillId="0" borderId="18" xfId="85" applyFont="1" applyFill="1" applyBorder="1" applyAlignment="1">
      <alignment horizontal="left" vertical="center"/>
      <protection/>
    </xf>
    <xf numFmtId="0" fontId="5" fillId="0" borderId="18" xfId="85" applyFont="1" applyFill="1" applyBorder="1" applyAlignment="1">
      <alignment/>
      <protection/>
    </xf>
    <xf numFmtId="0" fontId="5" fillId="44" borderId="18" xfId="85" applyFont="1" applyFill="1" applyBorder="1" applyAlignment="1">
      <alignment horizontal="left" vertical="center" wrapText="1"/>
      <protection/>
    </xf>
    <xf numFmtId="0" fontId="12" fillId="0" borderId="0" xfId="85" applyFont="1" applyFill="1" applyBorder="1" applyAlignment="1">
      <alignment horizontal="left" wrapText="1"/>
      <protection/>
    </xf>
    <xf numFmtId="0" fontId="5" fillId="0" borderId="0" xfId="85" applyFont="1" applyFill="1" applyBorder="1" applyAlignment="1">
      <alignment vertical="center" wrapText="1"/>
      <protection/>
    </xf>
    <xf numFmtId="0" fontId="5" fillId="0" borderId="0" xfId="85" applyFont="1" applyFill="1" applyBorder="1" applyAlignment="1">
      <alignment horizontal="left" wrapText="1"/>
      <protection/>
    </xf>
    <xf numFmtId="3" fontId="5" fillId="0" borderId="0" xfId="85" applyNumberFormat="1" applyFont="1" applyFill="1" applyBorder="1" applyAlignment="1">
      <alignment horizontal="right" wrapText="1"/>
      <protection/>
    </xf>
    <xf numFmtId="49" fontId="5" fillId="0" borderId="0" xfId="85" applyNumberFormat="1" applyFont="1" applyFill="1" applyBorder="1" applyAlignment="1">
      <alignment horizontal="center"/>
      <protection/>
    </xf>
    <xf numFmtId="0" fontId="11" fillId="0" borderId="0" xfId="85" applyFont="1" applyFill="1" applyBorder="1" applyAlignment="1">
      <alignment horizontal="center"/>
      <protection/>
    </xf>
    <xf numFmtId="0" fontId="3" fillId="0" borderId="0" xfId="85" applyFont="1" applyBorder="1" applyAlignment="1">
      <alignment horizontal="center" vertical="center" wrapText="1"/>
      <protection/>
    </xf>
    <xf numFmtId="0" fontId="3" fillId="0" borderId="0" xfId="85" applyFont="1" applyBorder="1" applyAlignment="1">
      <alignment horizontal="left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Iau?iue" xfId="51"/>
    <cellStyle name="TableStyleLight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2 2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Процентный 2" xfId="94"/>
    <cellStyle name="Результат 1" xfId="95"/>
    <cellStyle name="Связанная ячейка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dxfs count="8"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indexed="22"/>
      </font>
      <fill>
        <patternFill patternType="solid">
          <fgColor indexed="47"/>
          <bgColor indexed="22"/>
        </patternFill>
      </fill>
    </dxf>
    <dxf>
      <font>
        <b val="0"/>
        <sz val="11"/>
        <color rgb="FF0066CC"/>
      </font>
      <fill>
        <patternFill patternType="solid">
          <fgColor rgb="FF969696"/>
          <bgColor rgb="FF0066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view="pageBreakPreview" zoomScale="120" zoomScaleNormal="60" zoomScaleSheetLayoutView="120" zoomScalePageLayoutView="60" workbookViewId="0" topLeftCell="A193">
      <selection activeCell="E169" sqref="E169"/>
    </sheetView>
  </sheetViews>
  <sheetFormatPr defaultColWidth="9.5" defaultRowHeight="14.25"/>
  <cols>
    <col min="1" max="1" width="4.09765625" style="2" customWidth="1"/>
    <col min="2" max="2" width="30.09765625" style="3" customWidth="1"/>
    <col min="3" max="3" width="36.59765625" style="3" customWidth="1"/>
    <col min="4" max="4" width="13.19921875" style="3" customWidth="1"/>
    <col min="5" max="5" width="13" style="1" customWidth="1"/>
    <col min="6" max="6" width="13.09765625" style="4" customWidth="1"/>
    <col min="7" max="7" width="8.8984375" style="4" customWidth="1"/>
    <col min="8" max="8" width="9" style="4" customWidth="1"/>
    <col min="9" max="9" width="9.69921875" style="4" customWidth="1"/>
    <col min="10" max="10" width="10.19921875" style="4" customWidth="1"/>
    <col min="11" max="11" width="9.3984375" style="4" customWidth="1"/>
    <col min="12" max="12" width="8" style="4" customWidth="1"/>
    <col min="13" max="13" width="11.09765625" style="4" customWidth="1"/>
    <col min="14" max="16384" width="9.5" style="4" customWidth="1"/>
  </cols>
  <sheetData>
    <row r="1" spans="4:5" ht="123" customHeight="1">
      <c r="D1" s="181" t="s">
        <v>135</v>
      </c>
      <c r="E1" s="181"/>
    </row>
    <row r="2" spans="1:5" ht="33.75" customHeight="1">
      <c r="A2" s="182" t="s">
        <v>136</v>
      </c>
      <c r="B2" s="182"/>
      <c r="C2" s="182"/>
      <c r="D2" s="182"/>
      <c r="E2" s="182"/>
    </row>
    <row r="3" spans="2:8" ht="20.25" customHeight="1">
      <c r="B3" s="184" t="s">
        <v>312</v>
      </c>
      <c r="C3" s="184"/>
      <c r="D3" s="184"/>
      <c r="E3" s="184"/>
      <c r="G3" s="194"/>
      <c r="H3" s="194"/>
    </row>
    <row r="4" spans="2:8" ht="20.25" customHeight="1">
      <c r="B4" s="185" t="s">
        <v>137</v>
      </c>
      <c r="C4" s="185"/>
      <c r="D4" s="185"/>
      <c r="E4" s="185"/>
      <c r="F4" s="5"/>
      <c r="G4" s="194"/>
      <c r="H4" s="194"/>
    </row>
    <row r="5" spans="2:8" ht="24.75" customHeight="1">
      <c r="B5" s="183" t="s">
        <v>313</v>
      </c>
      <c r="C5" s="183"/>
      <c r="D5" s="183"/>
      <c r="E5" s="183"/>
      <c r="G5" s="194"/>
      <c r="H5" s="194"/>
    </row>
    <row r="6" spans="1:5" ht="25.5" customHeight="1">
      <c r="A6" s="6" t="s">
        <v>131</v>
      </c>
      <c r="B6" s="188" t="s">
        <v>144</v>
      </c>
      <c r="C6" s="189"/>
      <c r="D6" s="7" t="s">
        <v>106</v>
      </c>
      <c r="E6" s="7" t="s">
        <v>123</v>
      </c>
    </row>
    <row r="7" spans="1:6" ht="12.75" customHeight="1">
      <c r="A7" s="8">
        <v>1</v>
      </c>
      <c r="B7" s="166" t="s">
        <v>124</v>
      </c>
      <c r="C7" s="166"/>
      <c r="D7" s="8" t="s">
        <v>0</v>
      </c>
      <c r="E7" s="15">
        <v>33</v>
      </c>
      <c r="F7" s="9"/>
    </row>
    <row r="8" spans="1:6" ht="12.75" customHeight="1">
      <c r="A8" s="8">
        <v>2</v>
      </c>
      <c r="B8" s="166" t="s">
        <v>1</v>
      </c>
      <c r="C8" s="166"/>
      <c r="D8" s="8" t="s">
        <v>2</v>
      </c>
      <c r="E8" s="15">
        <v>293030</v>
      </c>
      <c r="F8" s="9"/>
    </row>
    <row r="9" spans="1:6" ht="12.75" customHeight="1">
      <c r="A9" s="8">
        <v>3</v>
      </c>
      <c r="B9" s="166" t="s">
        <v>3</v>
      </c>
      <c r="C9" s="166"/>
      <c r="D9" s="8" t="s">
        <v>2</v>
      </c>
      <c r="E9" s="15">
        <v>225853</v>
      </c>
      <c r="F9" s="9"/>
    </row>
    <row r="10" spans="1:6" ht="12.75" customHeight="1">
      <c r="A10" s="8">
        <v>4</v>
      </c>
      <c r="B10" s="180" t="s">
        <v>4</v>
      </c>
      <c r="C10" s="180"/>
      <c r="D10" s="8" t="s">
        <v>2</v>
      </c>
      <c r="E10" s="15">
        <v>224902</v>
      </c>
      <c r="F10" s="9"/>
    </row>
    <row r="11" spans="1:6" ht="12.75" customHeight="1">
      <c r="A11" s="8">
        <v>5</v>
      </c>
      <c r="B11" s="180" t="s">
        <v>5</v>
      </c>
      <c r="C11" s="180"/>
      <c r="D11" s="8" t="s">
        <v>2</v>
      </c>
      <c r="E11" s="15">
        <v>951</v>
      </c>
      <c r="F11" s="9"/>
    </row>
    <row r="12" spans="1:6" ht="12.75" customHeight="1">
      <c r="A12" s="8">
        <v>6</v>
      </c>
      <c r="B12" s="171" t="s">
        <v>217</v>
      </c>
      <c r="C12" s="172"/>
      <c r="D12" s="10" t="s">
        <v>2</v>
      </c>
      <c r="E12" s="15">
        <v>0</v>
      </c>
      <c r="F12" s="9"/>
    </row>
    <row r="13" spans="1:6" ht="12.75" customHeight="1">
      <c r="A13" s="8">
        <v>7</v>
      </c>
      <c r="B13" s="171" t="s">
        <v>145</v>
      </c>
      <c r="C13" s="172"/>
      <c r="D13" s="8" t="s">
        <v>2</v>
      </c>
      <c r="E13" s="15">
        <v>0</v>
      </c>
      <c r="F13" s="9"/>
    </row>
    <row r="14" spans="1:6" ht="12.75" customHeight="1">
      <c r="A14" s="8">
        <v>8</v>
      </c>
      <c r="B14" s="164" t="s">
        <v>45</v>
      </c>
      <c r="C14" s="165"/>
      <c r="D14" s="8" t="s">
        <v>0</v>
      </c>
      <c r="E14" s="15">
        <v>0</v>
      </c>
      <c r="F14" s="9"/>
    </row>
    <row r="15" spans="1:6" ht="12.75" customHeight="1">
      <c r="A15" s="8">
        <v>9</v>
      </c>
      <c r="B15" s="164" t="s">
        <v>152</v>
      </c>
      <c r="C15" s="165"/>
      <c r="D15" s="8" t="s">
        <v>10</v>
      </c>
      <c r="E15" s="15">
        <v>0</v>
      </c>
      <c r="F15" s="9"/>
    </row>
    <row r="16" spans="1:6" ht="12.75" customHeight="1">
      <c r="A16" s="8">
        <v>10</v>
      </c>
      <c r="B16" s="166" t="s">
        <v>6</v>
      </c>
      <c r="C16" s="166"/>
      <c r="D16" s="8" t="s">
        <v>0</v>
      </c>
      <c r="E16" s="53">
        <v>96636</v>
      </c>
      <c r="F16" s="9"/>
    </row>
    <row r="17" spans="1:6" ht="12.75" customHeight="1">
      <c r="A17" s="8">
        <v>11</v>
      </c>
      <c r="B17" s="180" t="s">
        <v>7</v>
      </c>
      <c r="C17" s="180"/>
      <c r="D17" s="8" t="s">
        <v>0</v>
      </c>
      <c r="E17" s="15">
        <v>93702</v>
      </c>
      <c r="F17" s="9"/>
    </row>
    <row r="18" spans="1:6" ht="12.75" customHeight="1">
      <c r="A18" s="8">
        <v>12</v>
      </c>
      <c r="B18" s="180" t="s">
        <v>8</v>
      </c>
      <c r="C18" s="180"/>
      <c r="D18" s="8" t="s">
        <v>0</v>
      </c>
      <c r="E18" s="15">
        <v>240</v>
      </c>
      <c r="F18" s="9"/>
    </row>
    <row r="19" spans="1:6" ht="12.75" customHeight="1">
      <c r="A19" s="8">
        <v>13</v>
      </c>
      <c r="B19" s="180" t="s">
        <v>9</v>
      </c>
      <c r="C19" s="180"/>
      <c r="D19" s="8" t="s">
        <v>0</v>
      </c>
      <c r="E19" s="15">
        <v>2694</v>
      </c>
      <c r="F19" s="9"/>
    </row>
    <row r="20" spans="1:6" ht="12.75" customHeight="1">
      <c r="A20" s="8">
        <v>14</v>
      </c>
      <c r="B20" s="166" t="s">
        <v>153</v>
      </c>
      <c r="C20" s="166"/>
      <c r="D20" s="8" t="s">
        <v>10</v>
      </c>
      <c r="E20" s="55">
        <v>77.08</v>
      </c>
      <c r="F20" s="9"/>
    </row>
    <row r="21" spans="1:6" ht="12.75" customHeight="1">
      <c r="A21" s="8">
        <v>15</v>
      </c>
      <c r="B21" s="180" t="s">
        <v>154</v>
      </c>
      <c r="C21" s="180"/>
      <c r="D21" s="8" t="s">
        <v>10</v>
      </c>
      <c r="E21" s="54">
        <v>99.58</v>
      </c>
      <c r="F21" s="9"/>
    </row>
    <row r="22" spans="1:6" ht="12.75" customHeight="1">
      <c r="A22" s="8">
        <v>16</v>
      </c>
      <c r="B22" s="180" t="s">
        <v>155</v>
      </c>
      <c r="C22" s="180"/>
      <c r="D22" s="8" t="s">
        <v>10</v>
      </c>
      <c r="E22" s="54">
        <v>0.42</v>
      </c>
      <c r="F22" s="9"/>
    </row>
    <row r="23" spans="1:6" ht="12.75" customHeight="1">
      <c r="A23" s="8">
        <v>17</v>
      </c>
      <c r="B23" s="166" t="s">
        <v>11</v>
      </c>
      <c r="C23" s="166"/>
      <c r="D23" s="8" t="s">
        <v>0</v>
      </c>
      <c r="E23" s="56">
        <v>70648</v>
      </c>
      <c r="F23" s="9"/>
    </row>
    <row r="24" spans="1:6" ht="12.75" customHeight="1">
      <c r="A24" s="8">
        <v>18</v>
      </c>
      <c r="B24" s="180" t="s">
        <v>7</v>
      </c>
      <c r="C24" s="180"/>
      <c r="D24" s="8" t="s">
        <v>0</v>
      </c>
      <c r="E24" s="56">
        <v>67751</v>
      </c>
      <c r="F24" s="9"/>
    </row>
    <row r="25" spans="1:6" ht="12.75" customHeight="1">
      <c r="A25" s="8">
        <v>19</v>
      </c>
      <c r="B25" s="180" t="s">
        <v>8</v>
      </c>
      <c r="C25" s="180"/>
      <c r="D25" s="8" t="s">
        <v>0</v>
      </c>
      <c r="E25" s="56">
        <v>236</v>
      </c>
      <c r="F25" s="9"/>
    </row>
    <row r="26" spans="1:6" ht="12.75" customHeight="1">
      <c r="A26" s="8">
        <v>20</v>
      </c>
      <c r="B26" s="180" t="s">
        <v>9</v>
      </c>
      <c r="C26" s="180"/>
      <c r="D26" s="8" t="s">
        <v>0</v>
      </c>
      <c r="E26" s="56">
        <v>2661</v>
      </c>
      <c r="F26" s="9"/>
    </row>
    <row r="27" spans="1:6" ht="12.75" customHeight="1">
      <c r="A27" s="8">
        <v>21</v>
      </c>
      <c r="B27" s="166" t="s">
        <v>156</v>
      </c>
      <c r="C27" s="166"/>
      <c r="D27" s="8" t="s">
        <v>10</v>
      </c>
      <c r="E27" s="54">
        <v>73.11</v>
      </c>
      <c r="F27" s="11"/>
    </row>
    <row r="28" spans="1:6" ht="12.75" customHeight="1">
      <c r="A28" s="8">
        <v>22</v>
      </c>
      <c r="B28" s="180" t="s">
        <v>157</v>
      </c>
      <c r="C28" s="180"/>
      <c r="D28" s="8" t="s">
        <v>10</v>
      </c>
      <c r="E28" s="54">
        <v>72.3</v>
      </c>
      <c r="F28" s="11"/>
    </row>
    <row r="29" spans="1:6" ht="12.75" customHeight="1">
      <c r="A29" s="8">
        <v>23</v>
      </c>
      <c r="B29" s="180" t="s">
        <v>158</v>
      </c>
      <c r="C29" s="180"/>
      <c r="D29" s="8" t="s">
        <v>10</v>
      </c>
      <c r="E29" s="54">
        <v>98.33</v>
      </c>
      <c r="F29" s="11"/>
    </row>
    <row r="30" spans="1:6" ht="12.75" customHeight="1">
      <c r="A30" s="8">
        <v>24</v>
      </c>
      <c r="B30" s="180" t="s">
        <v>159</v>
      </c>
      <c r="C30" s="180"/>
      <c r="D30" s="8" t="s">
        <v>10</v>
      </c>
      <c r="E30" s="54">
        <v>98.78</v>
      </c>
      <c r="F30" s="9"/>
    </row>
    <row r="31" spans="1:6" ht="12.75" customHeight="1">
      <c r="A31" s="8">
        <v>25</v>
      </c>
      <c r="B31" s="166" t="s">
        <v>12</v>
      </c>
      <c r="C31" s="166"/>
      <c r="D31" s="8" t="s">
        <v>13</v>
      </c>
      <c r="E31" s="54">
        <f>E32+E33+E34</f>
        <v>639.1999999999999</v>
      </c>
      <c r="F31" s="9"/>
    </row>
    <row r="32" spans="1:6" ht="12.75" customHeight="1">
      <c r="A32" s="8">
        <v>26</v>
      </c>
      <c r="B32" s="180" t="s">
        <v>14</v>
      </c>
      <c r="C32" s="180"/>
      <c r="D32" s="8" t="s">
        <v>13</v>
      </c>
      <c r="E32" s="54">
        <v>216.5</v>
      </c>
      <c r="F32" s="9"/>
    </row>
    <row r="33" spans="1:6" ht="12.75" customHeight="1">
      <c r="A33" s="8">
        <v>27</v>
      </c>
      <c r="B33" s="180" t="s">
        <v>15</v>
      </c>
      <c r="C33" s="180"/>
      <c r="D33" s="8" t="s">
        <v>13</v>
      </c>
      <c r="E33" s="54">
        <v>355.9</v>
      </c>
      <c r="F33" s="9"/>
    </row>
    <row r="34" spans="1:6" ht="12.75" customHeight="1">
      <c r="A34" s="8">
        <v>28</v>
      </c>
      <c r="B34" s="180" t="s">
        <v>146</v>
      </c>
      <c r="C34" s="180"/>
      <c r="D34" s="8" t="s">
        <v>13</v>
      </c>
      <c r="E34" s="54">
        <v>66.8</v>
      </c>
      <c r="F34" s="9"/>
    </row>
    <row r="35" spans="1:6" ht="12.75" customHeight="1">
      <c r="A35" s="8">
        <v>29</v>
      </c>
      <c r="B35" s="166" t="s">
        <v>160</v>
      </c>
      <c r="C35" s="166"/>
      <c r="D35" s="8" t="s">
        <v>16</v>
      </c>
      <c r="E35" s="54">
        <v>151.18</v>
      </c>
      <c r="F35" s="9"/>
    </row>
    <row r="36" spans="1:6" ht="12.75" customHeight="1">
      <c r="A36" s="8">
        <v>30</v>
      </c>
      <c r="B36" s="166" t="s">
        <v>17</v>
      </c>
      <c r="C36" s="166"/>
      <c r="D36" s="8" t="s">
        <v>13</v>
      </c>
      <c r="E36" s="54">
        <f>E37+E38+E39</f>
        <v>113.8</v>
      </c>
      <c r="F36" s="9"/>
    </row>
    <row r="37" spans="1:6" ht="12.75" customHeight="1">
      <c r="A37" s="8">
        <v>31</v>
      </c>
      <c r="B37" s="180" t="s">
        <v>14</v>
      </c>
      <c r="C37" s="180"/>
      <c r="D37" s="8" t="s">
        <v>13</v>
      </c>
      <c r="E37" s="54">
        <v>20.1</v>
      </c>
      <c r="F37" s="9"/>
    </row>
    <row r="38" spans="1:6" ht="12.75" customHeight="1">
      <c r="A38" s="8">
        <v>32</v>
      </c>
      <c r="B38" s="180" t="s">
        <v>15</v>
      </c>
      <c r="C38" s="180"/>
      <c r="D38" s="8" t="s">
        <v>13</v>
      </c>
      <c r="E38" s="54">
        <v>66</v>
      </c>
      <c r="F38" s="9"/>
    </row>
    <row r="39" spans="1:6" ht="12.75" customHeight="1">
      <c r="A39" s="8">
        <v>33</v>
      </c>
      <c r="B39" s="180" t="s">
        <v>146</v>
      </c>
      <c r="C39" s="180"/>
      <c r="D39" s="8" t="s">
        <v>13</v>
      </c>
      <c r="E39" s="54">
        <v>27.7</v>
      </c>
      <c r="F39" s="9"/>
    </row>
    <row r="40" spans="1:6" ht="12.75" customHeight="1">
      <c r="A40" s="8">
        <v>34</v>
      </c>
      <c r="B40" s="166" t="s">
        <v>161</v>
      </c>
      <c r="C40" s="166"/>
      <c r="D40" s="8" t="s">
        <v>10</v>
      </c>
      <c r="E40" s="54">
        <v>17.8</v>
      </c>
      <c r="F40" s="11"/>
    </row>
    <row r="41" spans="1:6" ht="12.75" customHeight="1">
      <c r="A41" s="8">
        <v>35</v>
      </c>
      <c r="B41" s="180" t="s">
        <v>162</v>
      </c>
      <c r="C41" s="180"/>
      <c r="D41" s="8" t="s">
        <v>10</v>
      </c>
      <c r="E41" s="54">
        <v>9.28</v>
      </c>
      <c r="F41" s="11"/>
    </row>
    <row r="42" spans="1:6" ht="12.75" customHeight="1">
      <c r="A42" s="8">
        <v>36</v>
      </c>
      <c r="B42" s="180" t="s">
        <v>163</v>
      </c>
      <c r="C42" s="180"/>
      <c r="D42" s="8" t="s">
        <v>10</v>
      </c>
      <c r="E42" s="54">
        <v>18.54</v>
      </c>
      <c r="F42" s="11"/>
    </row>
    <row r="43" spans="1:6" ht="12.75" customHeight="1">
      <c r="A43" s="8">
        <v>37</v>
      </c>
      <c r="B43" s="180" t="s">
        <v>164</v>
      </c>
      <c r="C43" s="180"/>
      <c r="D43" s="8" t="s">
        <v>10</v>
      </c>
      <c r="E43" s="54">
        <v>41.47</v>
      </c>
      <c r="F43" s="11"/>
    </row>
    <row r="44" spans="1:6" ht="12.75" customHeight="1">
      <c r="A44" s="8">
        <v>38</v>
      </c>
      <c r="B44" s="166" t="s">
        <v>18</v>
      </c>
      <c r="C44" s="166"/>
      <c r="D44" s="8" t="s">
        <v>2</v>
      </c>
      <c r="E44" s="56">
        <v>346</v>
      </c>
      <c r="F44" s="9"/>
    </row>
    <row r="45" spans="1:6" ht="12.75" customHeight="1">
      <c r="A45" s="8">
        <v>39</v>
      </c>
      <c r="B45" s="166" t="s">
        <v>19</v>
      </c>
      <c r="C45" s="166"/>
      <c r="D45" s="8" t="s">
        <v>2</v>
      </c>
      <c r="E45" s="56">
        <v>330</v>
      </c>
      <c r="F45" s="9"/>
    </row>
    <row r="46" spans="1:6" ht="12.75" customHeight="1">
      <c r="A46" s="8">
        <v>40</v>
      </c>
      <c r="B46" s="166" t="s">
        <v>165</v>
      </c>
      <c r="C46" s="166"/>
      <c r="D46" s="8" t="s">
        <v>20</v>
      </c>
      <c r="E46" s="54">
        <v>3.41</v>
      </c>
      <c r="F46" s="11"/>
    </row>
    <row r="47" spans="1:6" ht="12.75" customHeight="1">
      <c r="A47" s="8">
        <v>41</v>
      </c>
      <c r="B47" s="166" t="s">
        <v>166</v>
      </c>
      <c r="C47" s="166"/>
      <c r="D47" s="8" t="s">
        <v>21</v>
      </c>
      <c r="E47" s="54">
        <v>0.52</v>
      </c>
      <c r="F47" s="9"/>
    </row>
    <row r="48" spans="1:6" ht="12.75" customHeight="1">
      <c r="A48" s="8">
        <v>42</v>
      </c>
      <c r="B48" s="166" t="s">
        <v>22</v>
      </c>
      <c r="C48" s="166"/>
      <c r="D48" s="8" t="s">
        <v>23</v>
      </c>
      <c r="E48" s="54">
        <v>14926.8</v>
      </c>
      <c r="F48" s="9"/>
    </row>
    <row r="49" spans="1:6" ht="12.75" customHeight="1">
      <c r="A49" s="8">
        <v>43</v>
      </c>
      <c r="B49" s="171" t="s">
        <v>74</v>
      </c>
      <c r="C49" s="172"/>
      <c r="D49" s="8" t="s">
        <v>75</v>
      </c>
      <c r="E49" s="54">
        <v>40.9</v>
      </c>
      <c r="F49" s="9"/>
    </row>
    <row r="50" spans="1:6" ht="12.75" customHeight="1">
      <c r="A50" s="8">
        <v>44</v>
      </c>
      <c r="B50" s="164" t="s">
        <v>25</v>
      </c>
      <c r="C50" s="165"/>
      <c r="D50" s="8" t="s">
        <v>23</v>
      </c>
      <c r="E50" s="54">
        <v>0</v>
      </c>
      <c r="F50" s="9"/>
    </row>
    <row r="51" spans="1:6" ht="12.75" customHeight="1">
      <c r="A51" s="8">
        <v>45</v>
      </c>
      <c r="B51" s="166" t="s">
        <v>24</v>
      </c>
      <c r="C51" s="166"/>
      <c r="D51" s="8" t="s">
        <v>23</v>
      </c>
      <c r="E51" s="54">
        <v>12231.2</v>
      </c>
      <c r="F51" s="9"/>
    </row>
    <row r="52" spans="1:6" ht="12.75" customHeight="1">
      <c r="A52" s="8">
        <v>46</v>
      </c>
      <c r="B52" s="171" t="s">
        <v>77</v>
      </c>
      <c r="C52" s="172"/>
      <c r="D52" s="8" t="s">
        <v>75</v>
      </c>
      <c r="E52" s="54">
        <f>E51/365</f>
        <v>33.51013698630137</v>
      </c>
      <c r="F52" s="9"/>
    </row>
    <row r="53" spans="1:6" ht="12.75" customHeight="1">
      <c r="A53" s="177" t="s">
        <v>141</v>
      </c>
      <c r="B53" s="177"/>
      <c r="C53" s="177"/>
      <c r="D53" s="177"/>
      <c r="E53" s="177"/>
      <c r="F53" s="9"/>
    </row>
    <row r="54" spans="1:6" ht="12.75" customHeight="1">
      <c r="A54" s="8">
        <v>47</v>
      </c>
      <c r="B54" s="166" t="s">
        <v>28</v>
      </c>
      <c r="C54" s="166"/>
      <c r="D54" s="8" t="s">
        <v>23</v>
      </c>
      <c r="E54" s="54">
        <v>14353.9</v>
      </c>
      <c r="F54" s="9"/>
    </row>
    <row r="55" spans="1:6" ht="12.75" customHeight="1">
      <c r="A55" s="8">
        <v>48</v>
      </c>
      <c r="B55" s="166" t="s">
        <v>83</v>
      </c>
      <c r="C55" s="166"/>
      <c r="D55" s="8" t="s">
        <v>75</v>
      </c>
      <c r="E55" s="54">
        <v>39.33</v>
      </c>
      <c r="F55" s="9"/>
    </row>
    <row r="56" spans="1:6" ht="12.75" customHeight="1">
      <c r="A56" s="8">
        <v>49</v>
      </c>
      <c r="B56" s="171" t="s">
        <v>29</v>
      </c>
      <c r="C56" s="171"/>
      <c r="D56" s="8" t="s">
        <v>23</v>
      </c>
      <c r="E56" s="54">
        <v>10870</v>
      </c>
      <c r="F56" s="9"/>
    </row>
    <row r="57" spans="1:6" ht="12.75" customHeight="1">
      <c r="A57" s="8">
        <v>50</v>
      </c>
      <c r="B57" s="167" t="s">
        <v>30</v>
      </c>
      <c r="C57" s="167"/>
      <c r="D57" s="8" t="s">
        <v>23</v>
      </c>
      <c r="E57" s="54">
        <v>9012.3</v>
      </c>
      <c r="F57" s="9"/>
    </row>
    <row r="58" spans="1:6" ht="12.75" customHeight="1">
      <c r="A58" s="8">
        <v>51</v>
      </c>
      <c r="B58" s="171" t="s">
        <v>167</v>
      </c>
      <c r="C58" s="172"/>
      <c r="D58" s="8" t="s">
        <v>23</v>
      </c>
      <c r="E58" s="54">
        <v>388.7</v>
      </c>
      <c r="F58" s="13"/>
    </row>
    <row r="59" spans="1:6" ht="12.75" customHeight="1">
      <c r="A59" s="8">
        <v>52</v>
      </c>
      <c r="B59" s="167" t="s">
        <v>26</v>
      </c>
      <c r="C59" s="168"/>
      <c r="D59" s="8" t="s">
        <v>23</v>
      </c>
      <c r="E59" s="54">
        <v>227.2</v>
      </c>
      <c r="F59" s="9"/>
    </row>
    <row r="60" spans="1:6" ht="12.75" customHeight="1">
      <c r="A60" s="8">
        <v>53</v>
      </c>
      <c r="B60" s="167" t="s">
        <v>27</v>
      </c>
      <c r="C60" s="168"/>
      <c r="D60" s="8" t="s">
        <v>23</v>
      </c>
      <c r="E60" s="54">
        <v>161.5</v>
      </c>
      <c r="F60" s="13"/>
    </row>
    <row r="61" spans="1:6" ht="12.75" customHeight="1">
      <c r="A61" s="8">
        <v>54</v>
      </c>
      <c r="B61" s="164" t="s">
        <v>168</v>
      </c>
      <c r="C61" s="165"/>
      <c r="D61" s="8" t="s">
        <v>10</v>
      </c>
      <c r="E61" s="54">
        <v>2.6</v>
      </c>
      <c r="F61" s="9"/>
    </row>
    <row r="62" spans="1:6" ht="12.75" customHeight="1">
      <c r="A62" s="8">
        <v>55</v>
      </c>
      <c r="B62" s="171" t="s">
        <v>169</v>
      </c>
      <c r="C62" s="171"/>
      <c r="D62" s="8" t="s">
        <v>23</v>
      </c>
      <c r="E62" s="54">
        <v>3668.0999999999995</v>
      </c>
      <c r="F62" s="13"/>
    </row>
    <row r="63" spans="1:6" ht="12.75" customHeight="1">
      <c r="A63" s="8">
        <v>56</v>
      </c>
      <c r="B63" s="167" t="s">
        <v>170</v>
      </c>
      <c r="C63" s="167"/>
      <c r="D63" s="8" t="s">
        <v>23</v>
      </c>
      <c r="E63" s="54">
        <v>345.69999999999965</v>
      </c>
      <c r="F63" s="13"/>
    </row>
    <row r="64" spans="1:6" ht="12.75" customHeight="1">
      <c r="A64" s="8">
        <v>57</v>
      </c>
      <c r="B64" s="180" t="s">
        <v>171</v>
      </c>
      <c r="C64" s="180"/>
      <c r="D64" s="8" t="s">
        <v>23</v>
      </c>
      <c r="E64" s="54">
        <v>3322.3999999999996</v>
      </c>
      <c r="F64" s="13"/>
    </row>
    <row r="65" spans="1:6" ht="12.75" customHeight="1">
      <c r="A65" s="8">
        <v>58</v>
      </c>
      <c r="B65" s="166" t="s">
        <v>172</v>
      </c>
      <c r="C65" s="166"/>
      <c r="D65" s="8" t="s">
        <v>10</v>
      </c>
      <c r="E65" s="54">
        <v>25.554727286660768</v>
      </c>
      <c r="F65" s="9"/>
    </row>
    <row r="66" spans="1:6" ht="12.75" customHeight="1">
      <c r="A66" s="8">
        <v>59</v>
      </c>
      <c r="B66" s="166" t="s">
        <v>173</v>
      </c>
      <c r="C66" s="166"/>
      <c r="D66" s="8" t="s">
        <v>31</v>
      </c>
      <c r="E66" s="54">
        <v>5.2</v>
      </c>
      <c r="F66" s="9"/>
    </row>
    <row r="67" spans="1:6" ht="12.75" customHeight="1">
      <c r="A67" s="8">
        <v>60</v>
      </c>
      <c r="B67" s="166" t="s">
        <v>174</v>
      </c>
      <c r="C67" s="166"/>
      <c r="D67" s="8" t="s">
        <v>92</v>
      </c>
      <c r="E67" s="54">
        <v>174.12</v>
      </c>
      <c r="F67" s="9"/>
    </row>
    <row r="68" spans="1:6" ht="12.75" customHeight="1">
      <c r="A68" s="8">
        <v>61</v>
      </c>
      <c r="B68" s="166" t="s">
        <v>175</v>
      </c>
      <c r="C68" s="166"/>
      <c r="D68" s="8" t="s">
        <v>92</v>
      </c>
      <c r="E68" s="54">
        <v>109.32</v>
      </c>
      <c r="F68" s="9"/>
    </row>
    <row r="69" spans="1:6" ht="12.75" customHeight="1">
      <c r="A69" s="8">
        <v>62</v>
      </c>
      <c r="B69" s="171" t="s">
        <v>37</v>
      </c>
      <c r="C69" s="172"/>
      <c r="D69" s="8" t="s">
        <v>0</v>
      </c>
      <c r="E69" s="57">
        <v>31</v>
      </c>
      <c r="F69" s="9"/>
    </row>
    <row r="70" spans="1:6" ht="12.75" customHeight="1">
      <c r="A70" s="8">
        <v>63</v>
      </c>
      <c r="B70" s="166" t="s">
        <v>35</v>
      </c>
      <c r="C70" s="166"/>
      <c r="D70" s="8" t="s">
        <v>36</v>
      </c>
      <c r="E70" s="57">
        <v>109.3</v>
      </c>
      <c r="F70" s="9"/>
    </row>
    <row r="71" spans="1:6" ht="12.75" customHeight="1">
      <c r="A71" s="8">
        <v>64</v>
      </c>
      <c r="B71" s="166" t="s">
        <v>38</v>
      </c>
      <c r="C71" s="166"/>
      <c r="D71" s="8" t="s">
        <v>36</v>
      </c>
      <c r="E71" s="58">
        <v>109</v>
      </c>
      <c r="F71" s="9"/>
    </row>
    <row r="72" spans="1:6" ht="12.75" customHeight="1">
      <c r="A72" s="8">
        <v>65</v>
      </c>
      <c r="B72" s="166" t="s">
        <v>176</v>
      </c>
      <c r="C72" s="166"/>
      <c r="D72" s="8" t="s">
        <v>10</v>
      </c>
      <c r="E72" s="54">
        <v>99.73</v>
      </c>
      <c r="F72" s="9"/>
    </row>
    <row r="73" spans="1:6" ht="12.75" customHeight="1">
      <c r="A73" s="8">
        <v>66</v>
      </c>
      <c r="B73" s="166" t="s">
        <v>32</v>
      </c>
      <c r="C73" s="166"/>
      <c r="D73" s="8" t="s">
        <v>0</v>
      </c>
      <c r="E73" s="57">
        <v>0</v>
      </c>
      <c r="F73" s="9"/>
    </row>
    <row r="74" spans="1:6" ht="12.75" customHeight="1">
      <c r="A74" s="8">
        <v>67</v>
      </c>
      <c r="B74" s="166" t="s">
        <v>147</v>
      </c>
      <c r="C74" s="166"/>
      <c r="D74" s="8" t="s">
        <v>0</v>
      </c>
      <c r="E74" s="57">
        <v>7</v>
      </c>
      <c r="F74" s="9"/>
    </row>
    <row r="75" spans="1:6" ht="12.75" customHeight="1">
      <c r="A75" s="8">
        <v>68</v>
      </c>
      <c r="B75" s="197" t="s">
        <v>122</v>
      </c>
      <c r="C75" s="198"/>
      <c r="D75" s="8" t="s">
        <v>0</v>
      </c>
      <c r="E75" s="57">
        <v>118</v>
      </c>
      <c r="F75" s="9"/>
    </row>
    <row r="76" spans="1:6" ht="12.75" customHeight="1">
      <c r="A76" s="8">
        <v>69</v>
      </c>
      <c r="B76" s="166" t="s">
        <v>33</v>
      </c>
      <c r="C76" s="166"/>
      <c r="D76" s="8" t="s">
        <v>0</v>
      </c>
      <c r="E76" s="57">
        <v>0</v>
      </c>
      <c r="F76" s="9"/>
    </row>
    <row r="77" spans="1:6" ht="12.75" customHeight="1">
      <c r="A77" s="8">
        <v>70</v>
      </c>
      <c r="B77" s="166" t="s">
        <v>177</v>
      </c>
      <c r="C77" s="166"/>
      <c r="D77" s="8" t="s">
        <v>0</v>
      </c>
      <c r="E77" s="57">
        <v>118</v>
      </c>
      <c r="F77" s="9"/>
    </row>
    <row r="78" spans="1:6" ht="12.75" customHeight="1">
      <c r="A78" s="8">
        <v>71</v>
      </c>
      <c r="B78" s="166" t="s">
        <v>34</v>
      </c>
      <c r="C78" s="166"/>
      <c r="D78" s="8" t="s">
        <v>0</v>
      </c>
      <c r="E78" s="59">
        <v>7</v>
      </c>
      <c r="F78" s="9"/>
    </row>
    <row r="79" spans="1:6" ht="12.75" customHeight="1">
      <c r="A79" s="8">
        <v>72</v>
      </c>
      <c r="B79" s="171" t="s">
        <v>95</v>
      </c>
      <c r="C79" s="172"/>
      <c r="D79" s="8" t="s">
        <v>46</v>
      </c>
      <c r="E79" s="60">
        <v>18609.2</v>
      </c>
      <c r="F79" s="9"/>
    </row>
    <row r="80" spans="1:6" ht="12.75" customHeight="1">
      <c r="A80" s="8">
        <v>73</v>
      </c>
      <c r="B80" s="171" t="s">
        <v>76</v>
      </c>
      <c r="C80" s="172"/>
      <c r="D80" s="8" t="s">
        <v>47</v>
      </c>
      <c r="E80" s="61">
        <v>1.2467</v>
      </c>
      <c r="F80" s="9"/>
    </row>
    <row r="81" spans="1:6" ht="12.75" customHeight="1">
      <c r="A81" s="8">
        <v>74</v>
      </c>
      <c r="B81" s="166" t="s">
        <v>101</v>
      </c>
      <c r="C81" s="166"/>
      <c r="D81" s="8" t="s">
        <v>0</v>
      </c>
      <c r="E81" s="57">
        <v>4</v>
      </c>
      <c r="F81" s="9"/>
    </row>
    <row r="82" spans="1:6" ht="12.75" customHeight="1">
      <c r="A82" s="8">
        <v>75</v>
      </c>
      <c r="B82" s="171" t="s">
        <v>96</v>
      </c>
      <c r="C82" s="172"/>
      <c r="D82" s="8" t="s">
        <v>46</v>
      </c>
      <c r="E82" s="12">
        <v>436.2</v>
      </c>
      <c r="F82" s="9"/>
    </row>
    <row r="83" spans="1:6" ht="12.75" customHeight="1">
      <c r="A83" s="8">
        <v>76</v>
      </c>
      <c r="B83" s="171" t="s">
        <v>78</v>
      </c>
      <c r="C83" s="172"/>
      <c r="D83" s="8" t="s">
        <v>47</v>
      </c>
      <c r="E83" s="62">
        <v>0.0357</v>
      </c>
      <c r="F83" s="9"/>
    </row>
    <row r="84" spans="1:6" ht="12.75" customHeight="1">
      <c r="A84" s="8">
        <v>77</v>
      </c>
      <c r="B84" s="166" t="s">
        <v>148</v>
      </c>
      <c r="C84" s="166"/>
      <c r="D84" s="8" t="s">
        <v>0</v>
      </c>
      <c r="E84" s="15">
        <v>40</v>
      </c>
      <c r="F84" s="9"/>
    </row>
    <row r="85" spans="1:6" ht="12.75" customHeight="1">
      <c r="A85" s="8">
        <v>78</v>
      </c>
      <c r="B85" s="171" t="s">
        <v>132</v>
      </c>
      <c r="C85" s="172"/>
      <c r="D85" s="8" t="s">
        <v>0</v>
      </c>
      <c r="E85" s="15">
        <v>79</v>
      </c>
      <c r="F85" s="9"/>
    </row>
    <row r="86" spans="1:6" ht="12.75" customHeight="1">
      <c r="A86" s="8">
        <v>79</v>
      </c>
      <c r="B86" s="171" t="s">
        <v>81</v>
      </c>
      <c r="C86" s="172"/>
      <c r="D86" s="8" t="s">
        <v>0</v>
      </c>
      <c r="E86" s="15">
        <v>0</v>
      </c>
      <c r="F86" s="9"/>
    </row>
    <row r="87" spans="1:6" ht="12.75" customHeight="1">
      <c r="A87" s="8">
        <v>80</v>
      </c>
      <c r="B87" s="171" t="s">
        <v>97</v>
      </c>
      <c r="C87" s="172"/>
      <c r="D87" s="8" t="s">
        <v>46</v>
      </c>
      <c r="E87" s="12">
        <v>18173.1</v>
      </c>
      <c r="F87" s="9"/>
    </row>
    <row r="88" spans="1:5" ht="12.75" customHeight="1">
      <c r="A88" s="8">
        <v>81</v>
      </c>
      <c r="B88" s="173" t="s">
        <v>82</v>
      </c>
      <c r="C88" s="173"/>
      <c r="D88" s="16" t="s">
        <v>100</v>
      </c>
      <c r="E88" s="63">
        <v>1.2175</v>
      </c>
    </row>
    <row r="89" spans="1:6" ht="12.75" customHeight="1">
      <c r="A89" s="8">
        <v>82</v>
      </c>
      <c r="B89" s="173" t="s">
        <v>103</v>
      </c>
      <c r="C89" s="173"/>
      <c r="D89" s="8" t="s">
        <v>0</v>
      </c>
      <c r="E89" s="15">
        <v>100</v>
      </c>
      <c r="F89" s="9"/>
    </row>
    <row r="90" spans="1:6" ht="12.75" customHeight="1">
      <c r="A90" s="8">
        <v>83</v>
      </c>
      <c r="B90" s="192" t="s">
        <v>102</v>
      </c>
      <c r="C90" s="193"/>
      <c r="D90" s="8" t="s">
        <v>0</v>
      </c>
      <c r="E90" s="15">
        <v>2</v>
      </c>
      <c r="F90" s="9"/>
    </row>
    <row r="91" spans="1:6" ht="12.75" customHeight="1">
      <c r="A91" s="8">
        <v>84</v>
      </c>
      <c r="B91" s="171" t="s">
        <v>178</v>
      </c>
      <c r="C91" s="172"/>
      <c r="D91" s="8" t="s">
        <v>10</v>
      </c>
      <c r="E91" s="29">
        <v>98.04</v>
      </c>
      <c r="F91" s="9"/>
    </row>
    <row r="92" spans="1:6" ht="12.75" customHeight="1">
      <c r="A92" s="8">
        <v>85</v>
      </c>
      <c r="B92" s="171" t="s">
        <v>79</v>
      </c>
      <c r="C92" s="172"/>
      <c r="D92" s="8" t="s">
        <v>0</v>
      </c>
      <c r="E92" s="15">
        <v>7</v>
      </c>
      <c r="F92" s="9"/>
    </row>
    <row r="93" spans="1:6" ht="12.75" customHeight="1">
      <c r="A93" s="8">
        <v>86</v>
      </c>
      <c r="B93" s="167" t="s">
        <v>127</v>
      </c>
      <c r="C93" s="168"/>
      <c r="D93" s="8" t="s">
        <v>0</v>
      </c>
      <c r="E93" s="15">
        <v>0</v>
      </c>
      <c r="F93" s="9"/>
    </row>
    <row r="94" spans="1:6" ht="12.75" customHeight="1">
      <c r="A94" s="8">
        <v>87</v>
      </c>
      <c r="B94" s="167" t="s">
        <v>128</v>
      </c>
      <c r="C94" s="168"/>
      <c r="D94" s="8" t="s">
        <v>0</v>
      </c>
      <c r="E94" s="15">
        <v>7</v>
      </c>
      <c r="F94" s="9"/>
    </row>
    <row r="95" spans="1:6" ht="12.75" customHeight="1">
      <c r="A95" s="8">
        <v>88</v>
      </c>
      <c r="B95" s="167" t="s">
        <v>129</v>
      </c>
      <c r="C95" s="168"/>
      <c r="D95" s="8" t="s">
        <v>0</v>
      </c>
      <c r="E95" s="15">
        <v>0</v>
      </c>
      <c r="F95" s="9"/>
    </row>
    <row r="96" spans="1:6" ht="12.75" customHeight="1">
      <c r="A96" s="8">
        <v>89</v>
      </c>
      <c r="B96" s="171" t="s">
        <v>80</v>
      </c>
      <c r="C96" s="172"/>
      <c r="D96" s="8" t="s">
        <v>0</v>
      </c>
      <c r="E96" s="15">
        <v>0</v>
      </c>
      <c r="F96" s="9"/>
    </row>
    <row r="97" spans="1:6" ht="12.75" customHeight="1">
      <c r="A97" s="8">
        <v>90</v>
      </c>
      <c r="B97" s="171" t="s">
        <v>84</v>
      </c>
      <c r="C97" s="172"/>
      <c r="D97" s="8" t="s">
        <v>0</v>
      </c>
      <c r="E97" s="15">
        <v>1</v>
      </c>
      <c r="F97" s="9"/>
    </row>
    <row r="98" spans="1:6" ht="12.75" customHeight="1">
      <c r="A98" s="8">
        <v>91</v>
      </c>
      <c r="B98" s="171" t="s">
        <v>85</v>
      </c>
      <c r="C98" s="172"/>
      <c r="D98" s="8" t="s">
        <v>0</v>
      </c>
      <c r="E98" s="15">
        <v>1</v>
      </c>
      <c r="F98" s="9"/>
    </row>
    <row r="99" spans="1:6" ht="12.75" customHeight="1">
      <c r="A99" s="8">
        <v>92</v>
      </c>
      <c r="B99" s="173" t="s">
        <v>125</v>
      </c>
      <c r="C99" s="173"/>
      <c r="D99" s="17" t="s">
        <v>0</v>
      </c>
      <c r="E99" s="15">
        <v>12</v>
      </c>
      <c r="F99" s="9"/>
    </row>
    <row r="100" spans="1:6" ht="12.75" customHeight="1">
      <c r="A100" s="8">
        <v>93</v>
      </c>
      <c r="B100" s="166" t="s">
        <v>39</v>
      </c>
      <c r="C100" s="166"/>
      <c r="D100" s="17" t="s">
        <v>75</v>
      </c>
      <c r="E100" s="12">
        <v>131</v>
      </c>
      <c r="F100" s="9"/>
    </row>
    <row r="101" spans="1:6" ht="12.75" customHeight="1">
      <c r="A101" s="8">
        <v>94</v>
      </c>
      <c r="B101" s="164" t="s">
        <v>40</v>
      </c>
      <c r="C101" s="165"/>
      <c r="D101" s="8" t="s">
        <v>75</v>
      </c>
      <c r="E101" s="12">
        <v>131</v>
      </c>
      <c r="F101" s="9"/>
    </row>
    <row r="102" spans="1:6" ht="12.75" customHeight="1">
      <c r="A102" s="8">
        <v>95</v>
      </c>
      <c r="B102" s="164" t="s">
        <v>41</v>
      </c>
      <c r="C102" s="165"/>
      <c r="D102" s="8" t="s">
        <v>75</v>
      </c>
      <c r="E102" s="12">
        <v>121.5</v>
      </c>
      <c r="F102" s="9"/>
    </row>
    <row r="103" spans="1:6" ht="12.75" customHeight="1">
      <c r="A103" s="8">
        <v>96</v>
      </c>
      <c r="B103" s="164" t="s">
        <v>179</v>
      </c>
      <c r="C103" s="165"/>
      <c r="D103" s="8" t="s">
        <v>10</v>
      </c>
      <c r="E103" s="29">
        <v>30.02</v>
      </c>
      <c r="F103" s="9"/>
    </row>
    <row r="104" spans="1:6" ht="12.75" customHeight="1">
      <c r="A104" s="8">
        <v>97</v>
      </c>
      <c r="B104" s="164" t="s">
        <v>180</v>
      </c>
      <c r="C104" s="165"/>
      <c r="D104" s="8" t="s">
        <v>10</v>
      </c>
      <c r="E104" s="29">
        <v>31.22</v>
      </c>
      <c r="F104" s="9"/>
    </row>
    <row r="105" spans="1:6" ht="12.75" customHeight="1">
      <c r="A105" s="8">
        <v>98</v>
      </c>
      <c r="B105" s="166" t="s">
        <v>181</v>
      </c>
      <c r="C105" s="166"/>
      <c r="D105" s="8" t="s">
        <v>10</v>
      </c>
      <c r="E105" s="29">
        <v>27.58</v>
      </c>
      <c r="F105" s="9"/>
    </row>
    <row r="106" spans="1:12" ht="12.75" customHeight="1">
      <c r="A106" s="8">
        <v>99</v>
      </c>
      <c r="B106" s="166" t="s">
        <v>42</v>
      </c>
      <c r="C106" s="166"/>
      <c r="D106" s="8" t="s">
        <v>43</v>
      </c>
      <c r="E106" s="15">
        <v>948</v>
      </c>
      <c r="F106" s="9"/>
      <c r="G106" s="18"/>
      <c r="H106" s="18"/>
      <c r="I106" s="18"/>
      <c r="J106" s="18"/>
      <c r="K106" s="18"/>
      <c r="L106" s="18"/>
    </row>
    <row r="107" spans="1:12" ht="12.75" customHeight="1">
      <c r="A107" s="8">
        <v>100</v>
      </c>
      <c r="B107" s="166" t="s">
        <v>182</v>
      </c>
      <c r="C107" s="166"/>
      <c r="D107" s="8" t="s">
        <v>44</v>
      </c>
      <c r="E107" s="12">
        <v>1.5</v>
      </c>
      <c r="F107" s="19"/>
      <c r="G107" s="20"/>
      <c r="H107" s="20"/>
      <c r="I107" s="20"/>
      <c r="J107" s="20"/>
      <c r="K107" s="20"/>
      <c r="L107" s="20"/>
    </row>
    <row r="108" spans="1:6" ht="12.75" customHeight="1">
      <c r="A108" s="8">
        <v>101</v>
      </c>
      <c r="B108" s="164" t="s">
        <v>98</v>
      </c>
      <c r="C108" s="165"/>
      <c r="D108" s="8" t="s">
        <v>46</v>
      </c>
      <c r="E108" s="12">
        <v>18609.2</v>
      </c>
      <c r="F108" s="9"/>
    </row>
    <row r="109" spans="1:6" ht="12.75" customHeight="1">
      <c r="A109" s="8">
        <v>102</v>
      </c>
      <c r="B109" s="164" t="s">
        <v>104</v>
      </c>
      <c r="C109" s="165"/>
      <c r="D109" s="8" t="s">
        <v>218</v>
      </c>
      <c r="E109" s="12">
        <v>20622</v>
      </c>
      <c r="F109" s="9"/>
    </row>
    <row r="110" spans="1:6" ht="12.75" customHeight="1">
      <c r="A110" s="8">
        <v>103</v>
      </c>
      <c r="B110" s="164" t="s">
        <v>183</v>
      </c>
      <c r="C110" s="165"/>
      <c r="D110" s="8" t="s">
        <v>47</v>
      </c>
      <c r="E110" s="62">
        <v>1.2467</v>
      </c>
      <c r="F110" s="9"/>
    </row>
    <row r="111" spans="1:6" ht="12.75" customHeight="1">
      <c r="A111" s="8">
        <v>104</v>
      </c>
      <c r="B111" s="164" t="s">
        <v>48</v>
      </c>
      <c r="C111" s="165"/>
      <c r="D111" s="8" t="s">
        <v>218</v>
      </c>
      <c r="E111" s="12">
        <v>64053</v>
      </c>
      <c r="F111" s="9"/>
    </row>
    <row r="112" spans="1:6" ht="12.75" customHeight="1">
      <c r="A112" s="8">
        <v>105</v>
      </c>
      <c r="B112" s="164" t="s">
        <v>184</v>
      </c>
      <c r="C112" s="165"/>
      <c r="D112" s="8" t="s">
        <v>49</v>
      </c>
      <c r="E112" s="21">
        <v>5.89</v>
      </c>
      <c r="F112" s="9"/>
    </row>
    <row r="113" spans="1:7" ht="12.75" customHeight="1">
      <c r="A113" s="8">
        <v>106</v>
      </c>
      <c r="B113" s="164" t="s">
        <v>50</v>
      </c>
      <c r="C113" s="165"/>
      <c r="D113" s="8" t="s">
        <v>218</v>
      </c>
      <c r="E113" s="12">
        <v>18048</v>
      </c>
      <c r="F113" s="9"/>
      <c r="G113" s="22"/>
    </row>
    <row r="114" spans="1:6" ht="12.75" customHeight="1">
      <c r="A114" s="8">
        <v>107</v>
      </c>
      <c r="B114" s="164" t="s">
        <v>185</v>
      </c>
      <c r="C114" s="165"/>
      <c r="D114" s="8" t="s">
        <v>10</v>
      </c>
      <c r="E114" s="64">
        <v>28.18</v>
      </c>
      <c r="F114" s="9"/>
    </row>
    <row r="115" spans="1:6" ht="12.75" customHeight="1">
      <c r="A115" s="8">
        <v>108</v>
      </c>
      <c r="B115" s="164" t="s">
        <v>186</v>
      </c>
      <c r="C115" s="165"/>
      <c r="D115" s="8" t="s">
        <v>10</v>
      </c>
      <c r="E115" s="64">
        <v>32.2</v>
      </c>
      <c r="F115" s="9"/>
    </row>
    <row r="116" spans="1:6" ht="12.75" customHeight="1">
      <c r="A116" s="8">
        <v>109</v>
      </c>
      <c r="B116" s="164" t="s">
        <v>51</v>
      </c>
      <c r="C116" s="165"/>
      <c r="D116" s="8" t="s">
        <v>218</v>
      </c>
      <c r="E116" s="12">
        <v>0</v>
      </c>
      <c r="F116" s="9"/>
    </row>
    <row r="117" spans="1:6" ht="12.75" customHeight="1">
      <c r="A117" s="8">
        <v>110</v>
      </c>
      <c r="B117" s="164" t="s">
        <v>187</v>
      </c>
      <c r="C117" s="165"/>
      <c r="D117" s="8" t="s">
        <v>10</v>
      </c>
      <c r="E117" s="23">
        <v>0</v>
      </c>
      <c r="F117" s="9"/>
    </row>
    <row r="118" spans="1:6" ht="12.75" customHeight="1">
      <c r="A118" s="177" t="s">
        <v>142</v>
      </c>
      <c r="B118" s="177"/>
      <c r="C118" s="177"/>
      <c r="D118" s="177"/>
      <c r="E118" s="177"/>
      <c r="F118" s="9"/>
    </row>
    <row r="119" spans="1:6" ht="12.75" customHeight="1">
      <c r="A119" s="8">
        <v>111</v>
      </c>
      <c r="B119" s="164" t="s">
        <v>52</v>
      </c>
      <c r="C119" s="165"/>
      <c r="D119" s="8" t="s">
        <v>218</v>
      </c>
      <c r="E119" s="12">
        <v>3398</v>
      </c>
      <c r="F119" s="9"/>
    </row>
    <row r="120" spans="1:6" ht="12.75" customHeight="1">
      <c r="A120" s="8">
        <v>112</v>
      </c>
      <c r="B120" s="164" t="s">
        <v>53</v>
      </c>
      <c r="C120" s="165"/>
      <c r="D120" s="8" t="s">
        <v>218</v>
      </c>
      <c r="E120" s="12">
        <v>585.7</v>
      </c>
      <c r="F120" s="9"/>
    </row>
    <row r="121" spans="1:6" ht="12.75" customHeight="1">
      <c r="A121" s="8">
        <v>113</v>
      </c>
      <c r="B121" s="164" t="s">
        <v>188</v>
      </c>
      <c r="C121" s="165"/>
      <c r="D121" s="8" t="s">
        <v>10</v>
      </c>
      <c r="E121" s="64">
        <v>5.3</v>
      </c>
      <c r="F121" s="9"/>
    </row>
    <row r="122" spans="1:6" ht="29.25" customHeight="1">
      <c r="A122" s="24" t="s">
        <v>131</v>
      </c>
      <c r="B122" s="188" t="s">
        <v>149</v>
      </c>
      <c r="C122" s="189"/>
      <c r="D122" s="7" t="s">
        <v>106</v>
      </c>
      <c r="E122" s="25" t="s">
        <v>123</v>
      </c>
      <c r="F122" s="9"/>
    </row>
    <row r="123" spans="1:6" ht="12.75" customHeight="1">
      <c r="A123" s="10">
        <v>1</v>
      </c>
      <c r="B123" s="186" t="s">
        <v>126</v>
      </c>
      <c r="C123" s="187"/>
      <c r="D123" s="10" t="s">
        <v>0</v>
      </c>
      <c r="E123" s="15">
        <v>6</v>
      </c>
      <c r="F123" s="9"/>
    </row>
    <row r="124" spans="1:6" ht="12.75" customHeight="1">
      <c r="A124" s="8">
        <v>2</v>
      </c>
      <c r="B124" s="164" t="s">
        <v>1</v>
      </c>
      <c r="C124" s="165"/>
      <c r="D124" s="8" t="s">
        <v>2</v>
      </c>
      <c r="E124" s="15">
        <v>267883</v>
      </c>
      <c r="F124" s="9"/>
    </row>
    <row r="125" spans="1:6" ht="12.75" customHeight="1">
      <c r="A125" s="10">
        <v>3</v>
      </c>
      <c r="B125" s="164" t="s">
        <v>3</v>
      </c>
      <c r="C125" s="165"/>
      <c r="D125" s="8" t="s">
        <v>2</v>
      </c>
      <c r="E125" s="15">
        <v>189254</v>
      </c>
      <c r="F125" s="9"/>
    </row>
    <row r="126" spans="1:6" ht="12.75" customHeight="1">
      <c r="A126" s="8">
        <v>4</v>
      </c>
      <c r="B126" s="167" t="s">
        <v>4</v>
      </c>
      <c r="C126" s="168"/>
      <c r="D126" s="8" t="s">
        <v>2</v>
      </c>
      <c r="E126" s="15">
        <v>189254</v>
      </c>
      <c r="F126" s="9"/>
    </row>
    <row r="127" spans="1:6" ht="12.75" customHeight="1">
      <c r="A127" s="10">
        <v>5</v>
      </c>
      <c r="B127" s="167" t="s">
        <v>133</v>
      </c>
      <c r="C127" s="168"/>
      <c r="D127" s="8" t="s">
        <v>2</v>
      </c>
      <c r="E127" s="15">
        <v>0</v>
      </c>
      <c r="F127" s="9"/>
    </row>
    <row r="128" spans="1:6" ht="12.75" customHeight="1">
      <c r="A128" s="8">
        <v>6</v>
      </c>
      <c r="B128" s="164" t="s">
        <v>54</v>
      </c>
      <c r="C128" s="165"/>
      <c r="D128" s="8" t="s">
        <v>0</v>
      </c>
      <c r="E128" s="15">
        <v>81740</v>
      </c>
      <c r="F128" s="9"/>
    </row>
    <row r="129" spans="1:6" ht="12.75" customHeight="1">
      <c r="A129" s="10">
        <v>7</v>
      </c>
      <c r="B129" s="167" t="s">
        <v>7</v>
      </c>
      <c r="C129" s="168"/>
      <c r="D129" s="8" t="s">
        <v>0</v>
      </c>
      <c r="E129" s="15">
        <v>79089</v>
      </c>
      <c r="F129" s="9"/>
    </row>
    <row r="130" spans="1:6" ht="12.75" customHeight="1">
      <c r="A130" s="8">
        <v>8</v>
      </c>
      <c r="B130" s="167" t="s">
        <v>8</v>
      </c>
      <c r="C130" s="168"/>
      <c r="D130" s="8" t="s">
        <v>0</v>
      </c>
      <c r="E130" s="15">
        <v>203</v>
      </c>
      <c r="F130" s="9"/>
    </row>
    <row r="131" spans="1:6" ht="12.75" customHeight="1">
      <c r="A131" s="10">
        <v>9</v>
      </c>
      <c r="B131" s="167" t="s">
        <v>9</v>
      </c>
      <c r="C131" s="168"/>
      <c r="D131" s="8" t="s">
        <v>0</v>
      </c>
      <c r="E131" s="15">
        <v>2448</v>
      </c>
      <c r="F131" s="9"/>
    </row>
    <row r="132" spans="1:6" ht="12.75" customHeight="1">
      <c r="A132" s="8">
        <v>10</v>
      </c>
      <c r="B132" s="164" t="s">
        <v>153</v>
      </c>
      <c r="C132" s="165"/>
      <c r="D132" s="8" t="s">
        <v>10</v>
      </c>
      <c r="E132" s="64">
        <v>70.65</v>
      </c>
      <c r="F132" s="11"/>
    </row>
    <row r="133" spans="1:6" ht="12.75" customHeight="1">
      <c r="A133" s="10">
        <v>11</v>
      </c>
      <c r="B133" s="167" t="s">
        <v>154</v>
      </c>
      <c r="C133" s="168"/>
      <c r="D133" s="8" t="s">
        <v>10</v>
      </c>
      <c r="E133" s="14">
        <v>100</v>
      </c>
      <c r="F133" s="9"/>
    </row>
    <row r="134" spans="1:6" ht="12.75" customHeight="1">
      <c r="A134" s="8">
        <v>12</v>
      </c>
      <c r="B134" s="167" t="s">
        <v>189</v>
      </c>
      <c r="C134" s="168"/>
      <c r="D134" s="8" t="s">
        <v>10</v>
      </c>
      <c r="E134" s="14">
        <v>0</v>
      </c>
      <c r="F134" s="9"/>
    </row>
    <row r="135" spans="1:6" ht="12.75" customHeight="1">
      <c r="A135" s="10">
        <v>13</v>
      </c>
      <c r="B135" s="164" t="s">
        <v>55</v>
      </c>
      <c r="C135" s="165"/>
      <c r="D135" s="8" t="s">
        <v>0</v>
      </c>
      <c r="E135" s="12">
        <v>0</v>
      </c>
      <c r="F135" s="9"/>
    </row>
    <row r="136" spans="1:6" ht="12.75" customHeight="1">
      <c r="A136" s="8">
        <v>14</v>
      </c>
      <c r="B136" s="164" t="s">
        <v>190</v>
      </c>
      <c r="C136" s="165"/>
      <c r="D136" s="8" t="s">
        <v>10</v>
      </c>
      <c r="E136" s="26">
        <v>0</v>
      </c>
      <c r="F136" s="9"/>
    </row>
    <row r="137" spans="1:6" ht="12.75" customHeight="1">
      <c r="A137" s="10">
        <v>15</v>
      </c>
      <c r="B137" s="164" t="s">
        <v>56</v>
      </c>
      <c r="C137" s="165"/>
      <c r="D137" s="8" t="s">
        <v>13</v>
      </c>
      <c r="E137" s="29">
        <v>274.89</v>
      </c>
      <c r="F137" s="9"/>
    </row>
    <row r="138" spans="1:6" ht="12.75" customHeight="1">
      <c r="A138" s="8">
        <v>16</v>
      </c>
      <c r="B138" s="167" t="s">
        <v>57</v>
      </c>
      <c r="C138" s="168"/>
      <c r="D138" s="8" t="s">
        <v>13</v>
      </c>
      <c r="E138" s="29">
        <v>84.37</v>
      </c>
      <c r="F138" s="9"/>
    </row>
    <row r="139" spans="1:6" ht="12.75" customHeight="1">
      <c r="A139" s="10">
        <v>17</v>
      </c>
      <c r="B139" s="167" t="s">
        <v>86</v>
      </c>
      <c r="C139" s="168"/>
      <c r="D139" s="8" t="s">
        <v>13</v>
      </c>
      <c r="E139" s="29">
        <v>46.87</v>
      </c>
      <c r="F139" s="9"/>
    </row>
    <row r="140" spans="1:6" ht="12.75" customHeight="1">
      <c r="A140" s="8">
        <v>18</v>
      </c>
      <c r="B140" s="167" t="s">
        <v>15</v>
      </c>
      <c r="C140" s="168"/>
      <c r="D140" s="8" t="s">
        <v>13</v>
      </c>
      <c r="E140" s="29">
        <v>72.51</v>
      </c>
      <c r="F140" s="9"/>
    </row>
    <row r="141" spans="1:6" ht="12.75" customHeight="1">
      <c r="A141" s="10">
        <v>19</v>
      </c>
      <c r="B141" s="167" t="s">
        <v>146</v>
      </c>
      <c r="C141" s="168"/>
      <c r="D141" s="8" t="s">
        <v>13</v>
      </c>
      <c r="E141" s="29">
        <v>118.01</v>
      </c>
      <c r="F141" s="9"/>
    </row>
    <row r="142" spans="1:6" ht="12.75" customHeight="1">
      <c r="A142" s="8">
        <v>20</v>
      </c>
      <c r="B142" s="164" t="s">
        <v>191</v>
      </c>
      <c r="C142" s="165"/>
      <c r="D142" s="8" t="s">
        <v>16</v>
      </c>
      <c r="E142" s="29">
        <v>297.3553057586671</v>
      </c>
      <c r="F142" s="27"/>
    </row>
    <row r="143" spans="1:11" ht="12.75" customHeight="1">
      <c r="A143" s="10">
        <v>21</v>
      </c>
      <c r="B143" s="164" t="s">
        <v>17</v>
      </c>
      <c r="C143" s="165"/>
      <c r="D143" s="8" t="s">
        <v>13</v>
      </c>
      <c r="E143" s="29">
        <v>67.8</v>
      </c>
      <c r="F143" s="9"/>
      <c r="J143" s="28"/>
      <c r="K143" s="28"/>
    </row>
    <row r="144" spans="1:6" ht="12.75" customHeight="1">
      <c r="A144" s="8">
        <v>22</v>
      </c>
      <c r="B144" s="167" t="s">
        <v>57</v>
      </c>
      <c r="C144" s="168"/>
      <c r="D144" s="8" t="s">
        <v>13</v>
      </c>
      <c r="E144" s="29">
        <v>13.8</v>
      </c>
      <c r="F144" s="9"/>
    </row>
    <row r="145" spans="1:6" ht="12.75" customHeight="1">
      <c r="A145" s="10">
        <v>23</v>
      </c>
      <c r="B145" s="167" t="s">
        <v>86</v>
      </c>
      <c r="C145" s="168"/>
      <c r="D145" s="8" t="s">
        <v>13</v>
      </c>
      <c r="E145" s="29">
        <v>11.6</v>
      </c>
      <c r="F145" s="9"/>
    </row>
    <row r="146" spans="1:6" ht="12.75" customHeight="1">
      <c r="A146" s="8">
        <v>24</v>
      </c>
      <c r="B146" s="167" t="s">
        <v>15</v>
      </c>
      <c r="C146" s="168"/>
      <c r="D146" s="8" t="s">
        <v>13</v>
      </c>
      <c r="E146" s="29">
        <v>33.7</v>
      </c>
      <c r="F146" s="9"/>
    </row>
    <row r="147" spans="1:6" ht="12.75" customHeight="1">
      <c r="A147" s="10">
        <v>25</v>
      </c>
      <c r="B147" s="167" t="s">
        <v>146</v>
      </c>
      <c r="C147" s="168"/>
      <c r="D147" s="8" t="s">
        <v>13</v>
      </c>
      <c r="E147" s="29">
        <v>20.3</v>
      </c>
      <c r="F147" s="9"/>
    </row>
    <row r="148" spans="1:6" ht="12.75" customHeight="1">
      <c r="A148" s="8">
        <v>26</v>
      </c>
      <c r="B148" s="164" t="s">
        <v>192</v>
      </c>
      <c r="C148" s="165"/>
      <c r="D148" s="8" t="s">
        <v>10</v>
      </c>
      <c r="E148" s="29">
        <v>24.66</v>
      </c>
      <c r="F148" s="9"/>
    </row>
    <row r="149" spans="1:6" ht="12.75" customHeight="1">
      <c r="A149" s="10">
        <v>27</v>
      </c>
      <c r="B149" s="167" t="s">
        <v>193</v>
      </c>
      <c r="C149" s="168"/>
      <c r="D149" s="8" t="s">
        <v>10</v>
      </c>
      <c r="E149" s="29">
        <v>16.36</v>
      </c>
      <c r="F149" s="9"/>
    </row>
    <row r="150" spans="1:6" ht="12.75" customHeight="1">
      <c r="A150" s="8">
        <v>28</v>
      </c>
      <c r="B150" s="167" t="s">
        <v>194</v>
      </c>
      <c r="C150" s="168"/>
      <c r="D150" s="8" t="s">
        <v>10</v>
      </c>
      <c r="E150" s="29">
        <v>24.75</v>
      </c>
      <c r="F150" s="9"/>
    </row>
    <row r="151" spans="1:6" ht="12.75" customHeight="1">
      <c r="A151" s="10">
        <v>29</v>
      </c>
      <c r="B151" s="167" t="s">
        <v>195</v>
      </c>
      <c r="C151" s="168"/>
      <c r="D151" s="8" t="s">
        <v>10</v>
      </c>
      <c r="E151" s="29">
        <v>46.48</v>
      </c>
      <c r="F151" s="9"/>
    </row>
    <row r="152" spans="1:6" ht="12.75" customHeight="1">
      <c r="A152" s="8">
        <v>30</v>
      </c>
      <c r="B152" s="167" t="s">
        <v>196</v>
      </c>
      <c r="C152" s="168"/>
      <c r="D152" s="8" t="s">
        <v>10</v>
      </c>
      <c r="E152" s="29">
        <v>17.2</v>
      </c>
      <c r="F152" s="9"/>
    </row>
    <row r="153" spans="1:6" ht="12.75" customHeight="1">
      <c r="A153" s="10">
        <v>31</v>
      </c>
      <c r="B153" s="164" t="s">
        <v>58</v>
      </c>
      <c r="C153" s="165"/>
      <c r="D153" s="8" t="s">
        <v>2</v>
      </c>
      <c r="E153" s="15">
        <v>315</v>
      </c>
      <c r="F153" s="9"/>
    </row>
    <row r="154" spans="1:6" ht="12.75" customHeight="1">
      <c r="A154" s="8">
        <v>32</v>
      </c>
      <c r="B154" s="164" t="s">
        <v>59</v>
      </c>
      <c r="C154" s="165"/>
      <c r="D154" s="8" t="s">
        <v>2</v>
      </c>
      <c r="E154" s="15">
        <v>309</v>
      </c>
      <c r="F154" s="9"/>
    </row>
    <row r="155" spans="1:6" ht="12.75" customHeight="1">
      <c r="A155" s="10">
        <v>33</v>
      </c>
      <c r="B155" s="164" t="s">
        <v>197</v>
      </c>
      <c r="C155" s="165"/>
      <c r="D155" s="8" t="s">
        <v>20</v>
      </c>
      <c r="E155" s="29">
        <v>3.78</v>
      </c>
      <c r="F155" s="9"/>
    </row>
    <row r="156" spans="1:6" ht="12.75" customHeight="1">
      <c r="A156" s="8">
        <v>34</v>
      </c>
      <c r="B156" s="164" t="s">
        <v>198</v>
      </c>
      <c r="C156" s="165"/>
      <c r="D156" s="8" t="s">
        <v>21</v>
      </c>
      <c r="E156" s="29">
        <v>1.12</v>
      </c>
      <c r="F156" s="9"/>
    </row>
    <row r="157" spans="1:6" ht="12.75" customHeight="1">
      <c r="A157" s="10">
        <v>35</v>
      </c>
      <c r="B157" s="164" t="s">
        <v>60</v>
      </c>
      <c r="C157" s="165"/>
      <c r="D157" s="8" t="s">
        <v>23</v>
      </c>
      <c r="E157" s="12">
        <v>16288.5</v>
      </c>
      <c r="F157" s="9"/>
    </row>
    <row r="158" spans="1:6" ht="12.75" customHeight="1">
      <c r="A158" s="8">
        <v>36</v>
      </c>
      <c r="B158" s="167" t="s">
        <v>61</v>
      </c>
      <c r="C158" s="168"/>
      <c r="D158" s="8" t="s">
        <v>23</v>
      </c>
      <c r="E158" s="12">
        <v>1045</v>
      </c>
      <c r="F158" s="9"/>
    </row>
    <row r="159" spans="1:6" ht="12.75" customHeight="1">
      <c r="A159" s="10">
        <v>37</v>
      </c>
      <c r="B159" s="171" t="s">
        <v>93</v>
      </c>
      <c r="C159" s="172"/>
      <c r="D159" s="8" t="s">
        <v>75</v>
      </c>
      <c r="E159" s="12">
        <v>44.6</v>
      </c>
      <c r="F159" s="9"/>
    </row>
    <row r="160" spans="1:6" ht="12.75" customHeight="1">
      <c r="A160" s="8">
        <v>38</v>
      </c>
      <c r="B160" s="164" t="s">
        <v>62</v>
      </c>
      <c r="C160" s="165"/>
      <c r="D160" s="8" t="s">
        <v>23</v>
      </c>
      <c r="E160" s="12">
        <v>16288.5</v>
      </c>
      <c r="F160" s="9"/>
    </row>
    <row r="161" spans="1:6" ht="12.75" customHeight="1">
      <c r="A161" s="10">
        <v>39</v>
      </c>
      <c r="B161" s="167" t="s">
        <v>63</v>
      </c>
      <c r="C161" s="168"/>
      <c r="D161" s="8" t="s">
        <v>23</v>
      </c>
      <c r="E161" s="12">
        <v>16288.5</v>
      </c>
      <c r="F161" s="9"/>
    </row>
    <row r="162" spans="1:6" ht="12.75" customHeight="1">
      <c r="A162" s="8">
        <v>40</v>
      </c>
      <c r="B162" s="167" t="s">
        <v>64</v>
      </c>
      <c r="C162" s="168"/>
      <c r="D162" s="8" t="s">
        <v>23</v>
      </c>
      <c r="E162" s="12">
        <v>0</v>
      </c>
      <c r="F162" s="9"/>
    </row>
    <row r="163" spans="1:6" ht="12.75" customHeight="1">
      <c r="A163" s="10">
        <v>41</v>
      </c>
      <c r="B163" s="171" t="s">
        <v>91</v>
      </c>
      <c r="C163" s="172"/>
      <c r="D163" s="8" t="s">
        <v>75</v>
      </c>
      <c r="E163" s="12">
        <v>44.6</v>
      </c>
      <c r="F163" s="9"/>
    </row>
    <row r="164" spans="1:6" ht="12.75" customHeight="1">
      <c r="A164" s="8">
        <v>42</v>
      </c>
      <c r="B164" s="164" t="s">
        <v>199</v>
      </c>
      <c r="C164" s="165"/>
      <c r="D164" s="8" t="s">
        <v>23</v>
      </c>
      <c r="E164" s="12">
        <v>0</v>
      </c>
      <c r="F164" s="13"/>
    </row>
    <row r="165" spans="1:6" ht="12.75" customHeight="1">
      <c r="A165" s="10">
        <v>43</v>
      </c>
      <c r="B165" s="164" t="s">
        <v>200</v>
      </c>
      <c r="C165" s="165"/>
      <c r="D165" s="8" t="s">
        <v>10</v>
      </c>
      <c r="E165" s="12">
        <v>0</v>
      </c>
      <c r="F165" s="9"/>
    </row>
    <row r="166" spans="1:6" ht="12.75" customHeight="1">
      <c r="A166" s="8">
        <v>44</v>
      </c>
      <c r="B166" s="164" t="s">
        <v>201</v>
      </c>
      <c r="C166" s="165"/>
      <c r="D166" s="8" t="s">
        <v>23</v>
      </c>
      <c r="E166" s="12">
        <v>0</v>
      </c>
      <c r="F166" s="13"/>
    </row>
    <row r="167" spans="1:6" ht="12.75" customHeight="1">
      <c r="A167" s="10">
        <v>45</v>
      </c>
      <c r="B167" s="164" t="s">
        <v>202</v>
      </c>
      <c r="C167" s="165"/>
      <c r="D167" s="8" t="s">
        <v>10</v>
      </c>
      <c r="E167" s="12">
        <v>0</v>
      </c>
      <c r="F167" s="9"/>
    </row>
    <row r="168" spans="1:6" ht="12.75" customHeight="1">
      <c r="A168" s="8">
        <v>46</v>
      </c>
      <c r="B168" s="164" t="s">
        <v>65</v>
      </c>
      <c r="C168" s="165"/>
      <c r="D168" s="8" t="s">
        <v>23</v>
      </c>
      <c r="E168" s="12">
        <v>8080</v>
      </c>
      <c r="F168" s="9"/>
    </row>
    <row r="169" spans="1:6" ht="12.75" customHeight="1">
      <c r="A169" s="10">
        <v>47</v>
      </c>
      <c r="B169" s="166" t="s">
        <v>203</v>
      </c>
      <c r="C169" s="166"/>
      <c r="D169" s="8" t="s">
        <v>10</v>
      </c>
      <c r="E169" s="26">
        <v>49.6</v>
      </c>
      <c r="F169" s="9"/>
    </row>
    <row r="170" spans="1:6" ht="12.75" customHeight="1">
      <c r="A170" s="8">
        <v>48</v>
      </c>
      <c r="B170" s="166" t="s">
        <v>134</v>
      </c>
      <c r="C170" s="166"/>
      <c r="D170" s="8" t="s">
        <v>23</v>
      </c>
      <c r="E170" s="12">
        <v>11435</v>
      </c>
      <c r="F170" s="9"/>
    </row>
    <row r="171" spans="1:6" ht="12.75" customHeight="1">
      <c r="A171" s="10">
        <v>49</v>
      </c>
      <c r="B171" s="180" t="s">
        <v>30</v>
      </c>
      <c r="C171" s="180"/>
      <c r="D171" s="8" t="s">
        <v>23</v>
      </c>
      <c r="E171" s="12">
        <v>7837.2</v>
      </c>
      <c r="F171" s="9"/>
    </row>
    <row r="172" spans="1:6" ht="12.75" customHeight="1">
      <c r="A172" s="8">
        <v>50</v>
      </c>
      <c r="B172" s="164" t="s">
        <v>150</v>
      </c>
      <c r="C172" s="165"/>
      <c r="D172" s="8" t="s">
        <v>0</v>
      </c>
      <c r="E172" s="15">
        <v>3269</v>
      </c>
      <c r="F172" s="9"/>
    </row>
    <row r="173" spans="1:6" ht="12.75" customHeight="1">
      <c r="A173" s="10">
        <v>51</v>
      </c>
      <c r="B173" s="164" t="s">
        <v>204</v>
      </c>
      <c r="C173" s="165"/>
      <c r="D173" s="8" t="s">
        <v>16</v>
      </c>
      <c r="E173" s="12">
        <v>11.9</v>
      </c>
      <c r="F173" s="9"/>
    </row>
    <row r="174" spans="1:6" ht="12.75" customHeight="1">
      <c r="A174" s="8">
        <v>52</v>
      </c>
      <c r="B174" s="164" t="s">
        <v>130</v>
      </c>
      <c r="C174" s="165"/>
      <c r="D174" s="8" t="s">
        <v>66</v>
      </c>
      <c r="E174" s="15">
        <v>15</v>
      </c>
      <c r="F174" s="9"/>
    </row>
    <row r="175" spans="1:6" ht="12.75" customHeight="1">
      <c r="A175" s="10">
        <v>53</v>
      </c>
      <c r="B175" s="164" t="s">
        <v>205</v>
      </c>
      <c r="C175" s="165"/>
      <c r="D175" s="8" t="s">
        <v>44</v>
      </c>
      <c r="E175" s="12">
        <v>0.1</v>
      </c>
      <c r="F175" s="9"/>
    </row>
    <row r="176" spans="1:6" ht="12.75" customHeight="1">
      <c r="A176" s="8">
        <v>54</v>
      </c>
      <c r="B176" s="164" t="s">
        <v>206</v>
      </c>
      <c r="C176" s="165"/>
      <c r="D176" s="8" t="s">
        <v>92</v>
      </c>
      <c r="E176" s="12">
        <v>235.8</v>
      </c>
      <c r="F176" s="9"/>
    </row>
    <row r="177" spans="1:6" ht="12.75" customHeight="1">
      <c r="A177" s="10">
        <v>55</v>
      </c>
      <c r="B177" s="164" t="s">
        <v>207</v>
      </c>
      <c r="C177" s="165"/>
      <c r="D177" s="8" t="s">
        <v>92</v>
      </c>
      <c r="E177" s="12">
        <v>235.8</v>
      </c>
      <c r="F177" s="9"/>
    </row>
    <row r="178" spans="1:6" ht="12.75" customHeight="1">
      <c r="A178" s="8">
        <v>56</v>
      </c>
      <c r="B178" s="164" t="s">
        <v>219</v>
      </c>
      <c r="C178" s="165"/>
      <c r="D178" s="8" t="s">
        <v>0</v>
      </c>
      <c r="E178" s="15">
        <v>28</v>
      </c>
      <c r="F178" s="9"/>
    </row>
    <row r="179" spans="1:6" ht="12.75" customHeight="1">
      <c r="A179" s="10">
        <v>57</v>
      </c>
      <c r="B179" s="164" t="s">
        <v>67</v>
      </c>
      <c r="C179" s="165"/>
      <c r="D179" s="8" t="s">
        <v>0</v>
      </c>
      <c r="E179" s="15">
        <v>4</v>
      </c>
      <c r="F179" s="9"/>
    </row>
    <row r="180" spans="1:6" ht="15" customHeight="1">
      <c r="A180" s="8">
        <v>58</v>
      </c>
      <c r="B180" s="171" t="s">
        <v>87</v>
      </c>
      <c r="C180" s="172"/>
      <c r="D180" s="8" t="s">
        <v>0</v>
      </c>
      <c r="E180" s="15">
        <v>74</v>
      </c>
      <c r="F180" s="9"/>
    </row>
    <row r="181" spans="1:6" ht="12.75" customHeight="1">
      <c r="A181" s="10">
        <v>59</v>
      </c>
      <c r="B181" s="171" t="s">
        <v>81</v>
      </c>
      <c r="C181" s="172"/>
      <c r="D181" s="8" t="s">
        <v>0</v>
      </c>
      <c r="E181" s="12">
        <v>0</v>
      </c>
      <c r="F181" s="9"/>
    </row>
    <row r="182" spans="1:6" ht="12.75" customHeight="1">
      <c r="A182" s="177" t="s">
        <v>143</v>
      </c>
      <c r="B182" s="177"/>
      <c r="C182" s="177"/>
      <c r="D182" s="177"/>
      <c r="E182" s="177"/>
      <c r="F182" s="9"/>
    </row>
    <row r="183" spans="1:6" ht="12.75" customHeight="1">
      <c r="A183" s="8">
        <v>60</v>
      </c>
      <c r="B183" s="171" t="s">
        <v>94</v>
      </c>
      <c r="C183" s="172"/>
      <c r="D183" s="8" t="s">
        <v>0</v>
      </c>
      <c r="E183" s="12">
        <v>0</v>
      </c>
      <c r="F183" s="9"/>
    </row>
    <row r="184" spans="1:6" ht="12.75" customHeight="1">
      <c r="A184" s="10">
        <v>61</v>
      </c>
      <c r="B184" s="167" t="s">
        <v>127</v>
      </c>
      <c r="C184" s="168"/>
      <c r="D184" s="8" t="s">
        <v>0</v>
      </c>
      <c r="E184" s="12">
        <v>0</v>
      </c>
      <c r="F184" s="9"/>
    </row>
    <row r="185" spans="1:6" ht="12.75" customHeight="1">
      <c r="A185" s="8">
        <v>62</v>
      </c>
      <c r="B185" s="167" t="s">
        <v>128</v>
      </c>
      <c r="C185" s="168"/>
      <c r="D185" s="8" t="s">
        <v>0</v>
      </c>
      <c r="E185" s="12">
        <v>0</v>
      </c>
      <c r="F185" s="9"/>
    </row>
    <row r="186" spans="1:6" ht="12.75" customHeight="1">
      <c r="A186" s="10">
        <v>63</v>
      </c>
      <c r="B186" s="167" t="s">
        <v>129</v>
      </c>
      <c r="C186" s="168"/>
      <c r="D186" s="8" t="s">
        <v>0</v>
      </c>
      <c r="E186" s="12">
        <v>0</v>
      </c>
      <c r="F186" s="9"/>
    </row>
    <row r="187" spans="1:6" ht="12.75" customHeight="1">
      <c r="A187" s="8">
        <v>64</v>
      </c>
      <c r="B187" s="171" t="s">
        <v>80</v>
      </c>
      <c r="C187" s="172"/>
      <c r="D187" s="8" t="s">
        <v>0</v>
      </c>
      <c r="E187" s="12">
        <v>0</v>
      </c>
      <c r="F187" s="9"/>
    </row>
    <row r="188" spans="1:6" ht="12.75" customHeight="1">
      <c r="A188" s="10">
        <v>65</v>
      </c>
      <c r="B188" s="173" t="s">
        <v>84</v>
      </c>
      <c r="C188" s="173"/>
      <c r="D188" s="17" t="s">
        <v>0</v>
      </c>
      <c r="E188" s="15">
        <v>1</v>
      </c>
      <c r="F188" s="9"/>
    </row>
    <row r="189" spans="1:6" ht="12.75" customHeight="1">
      <c r="A189" s="8">
        <v>66</v>
      </c>
      <c r="B189" s="173" t="s">
        <v>85</v>
      </c>
      <c r="C189" s="173"/>
      <c r="D189" s="17" t="s">
        <v>0</v>
      </c>
      <c r="E189" s="15">
        <v>1</v>
      </c>
      <c r="F189" s="9"/>
    </row>
    <row r="190" spans="1:6" ht="12.75" customHeight="1">
      <c r="A190" s="10">
        <v>67</v>
      </c>
      <c r="B190" s="173" t="s">
        <v>125</v>
      </c>
      <c r="C190" s="173"/>
      <c r="D190" s="17" t="s">
        <v>0</v>
      </c>
      <c r="E190" s="15">
        <v>19</v>
      </c>
      <c r="F190" s="9"/>
    </row>
    <row r="191" spans="1:6" ht="12.75" customHeight="1">
      <c r="A191" s="8">
        <v>68</v>
      </c>
      <c r="B191" s="166" t="s">
        <v>68</v>
      </c>
      <c r="C191" s="166"/>
      <c r="D191" s="17" t="s">
        <v>75</v>
      </c>
      <c r="E191" s="12">
        <v>180</v>
      </c>
      <c r="F191" s="9"/>
    </row>
    <row r="192" spans="1:6" ht="12.75" customHeight="1">
      <c r="A192" s="10">
        <v>69</v>
      </c>
      <c r="B192" s="195" t="s">
        <v>88</v>
      </c>
      <c r="C192" s="195"/>
      <c r="D192" s="17" t="s">
        <v>75</v>
      </c>
      <c r="E192" s="12">
        <v>133.9</v>
      </c>
      <c r="F192" s="9"/>
    </row>
    <row r="193" spans="1:6" ht="12.75" customHeight="1">
      <c r="A193" s="8">
        <v>70</v>
      </c>
      <c r="B193" s="166" t="s">
        <v>69</v>
      </c>
      <c r="C193" s="166"/>
      <c r="D193" s="17" t="s">
        <v>75</v>
      </c>
      <c r="E193" s="12">
        <v>37.9</v>
      </c>
      <c r="F193" s="9"/>
    </row>
    <row r="194" spans="1:6" ht="12.75" customHeight="1">
      <c r="A194" s="10">
        <v>71</v>
      </c>
      <c r="B194" s="164" t="s">
        <v>208</v>
      </c>
      <c r="C194" s="165"/>
      <c r="D194" s="8" t="s">
        <v>10</v>
      </c>
      <c r="E194" s="12">
        <v>24.8</v>
      </c>
      <c r="F194" s="9"/>
    </row>
    <row r="195" spans="1:6" ht="12.75" customHeight="1">
      <c r="A195" s="8">
        <v>72</v>
      </c>
      <c r="B195" s="164" t="s">
        <v>209</v>
      </c>
      <c r="C195" s="165"/>
      <c r="D195" s="8" t="s">
        <v>10</v>
      </c>
      <c r="E195" s="12">
        <v>117.7</v>
      </c>
      <c r="F195" s="9"/>
    </row>
    <row r="196" spans="1:6" ht="12.75" customHeight="1">
      <c r="A196" s="10">
        <v>73</v>
      </c>
      <c r="B196" s="164" t="s">
        <v>105</v>
      </c>
      <c r="C196" s="165"/>
      <c r="D196" s="8" t="s">
        <v>70</v>
      </c>
      <c r="E196" s="12">
        <v>8170.3</v>
      </c>
      <c r="F196" s="9"/>
    </row>
    <row r="197" spans="1:6" ht="12.75" customHeight="1">
      <c r="A197" s="8">
        <v>74</v>
      </c>
      <c r="B197" s="30" t="s">
        <v>89</v>
      </c>
      <c r="C197" s="31"/>
      <c r="D197" s="8" t="s">
        <v>70</v>
      </c>
      <c r="E197" s="12">
        <v>2817.2</v>
      </c>
      <c r="F197" s="9"/>
    </row>
    <row r="198" spans="1:6" ht="21.75" customHeight="1">
      <c r="A198" s="10">
        <v>75</v>
      </c>
      <c r="B198" s="167" t="s">
        <v>210</v>
      </c>
      <c r="C198" s="168"/>
      <c r="D198" s="8" t="s">
        <v>47</v>
      </c>
      <c r="E198" s="62">
        <v>0.3432</v>
      </c>
      <c r="F198" s="9"/>
    </row>
    <row r="199" spans="1:6" ht="12.75" customHeight="1">
      <c r="A199" s="8">
        <v>76</v>
      </c>
      <c r="B199" s="167" t="s">
        <v>90</v>
      </c>
      <c r="C199" s="168"/>
      <c r="D199" s="8" t="s">
        <v>70</v>
      </c>
      <c r="E199" s="12">
        <v>5353.1</v>
      </c>
      <c r="F199" s="9"/>
    </row>
    <row r="200" spans="1:6" ht="24.75" customHeight="1">
      <c r="A200" s="10">
        <v>77</v>
      </c>
      <c r="B200" s="167" t="s">
        <v>211</v>
      </c>
      <c r="C200" s="168"/>
      <c r="D200" s="8" t="s">
        <v>47</v>
      </c>
      <c r="E200" s="62">
        <v>0.3286</v>
      </c>
      <c r="F200" s="9"/>
    </row>
    <row r="201" spans="1:6" ht="12.75" customHeight="1">
      <c r="A201" s="8">
        <v>78</v>
      </c>
      <c r="B201" s="164" t="s">
        <v>99</v>
      </c>
      <c r="C201" s="165"/>
      <c r="D201" s="8" t="s">
        <v>218</v>
      </c>
      <c r="E201" s="12">
        <v>10912</v>
      </c>
      <c r="F201" s="9"/>
    </row>
    <row r="202" spans="1:6" ht="12.75" customHeight="1">
      <c r="A202" s="10">
        <v>79</v>
      </c>
      <c r="B202" s="164" t="s">
        <v>212</v>
      </c>
      <c r="C202" s="165"/>
      <c r="D202" s="8" t="s">
        <v>47</v>
      </c>
      <c r="E202" s="62">
        <v>0.5016</v>
      </c>
      <c r="F202" s="9"/>
    </row>
    <row r="203" spans="1:6" ht="12.75" customHeight="1">
      <c r="A203" s="8">
        <v>80</v>
      </c>
      <c r="B203" s="164" t="s">
        <v>71</v>
      </c>
      <c r="C203" s="165"/>
      <c r="D203" s="8" t="s">
        <v>218</v>
      </c>
      <c r="E203" s="12">
        <v>49029</v>
      </c>
      <c r="F203" s="9"/>
    </row>
    <row r="204" spans="1:6" ht="12.75" customHeight="1">
      <c r="A204" s="10">
        <v>81</v>
      </c>
      <c r="B204" s="164" t="s">
        <v>213</v>
      </c>
      <c r="C204" s="165"/>
      <c r="D204" s="8" t="s">
        <v>49</v>
      </c>
      <c r="E204" s="12">
        <v>4.3</v>
      </c>
      <c r="F204" s="9"/>
    </row>
    <row r="205" spans="1:6" ht="12.75" customHeight="1">
      <c r="A205" s="8">
        <v>82</v>
      </c>
      <c r="B205" s="164" t="s">
        <v>50</v>
      </c>
      <c r="C205" s="165"/>
      <c r="D205" s="8" t="s">
        <v>218</v>
      </c>
      <c r="E205" s="12">
        <v>16219</v>
      </c>
      <c r="F205" s="9"/>
    </row>
    <row r="206" spans="1:6" ht="12.75" customHeight="1">
      <c r="A206" s="10">
        <v>83</v>
      </c>
      <c r="B206" s="164" t="s">
        <v>214</v>
      </c>
      <c r="C206" s="165"/>
      <c r="D206" s="8" t="s">
        <v>10</v>
      </c>
      <c r="E206" s="14">
        <v>33.1</v>
      </c>
      <c r="F206" s="9"/>
    </row>
    <row r="207" spans="1:6" ht="12.75" customHeight="1">
      <c r="A207" s="8">
        <v>84</v>
      </c>
      <c r="B207" s="164" t="s">
        <v>215</v>
      </c>
      <c r="C207" s="165"/>
      <c r="D207" s="8" t="s">
        <v>10</v>
      </c>
      <c r="E207" s="14">
        <v>22.3</v>
      </c>
      <c r="F207" s="9"/>
    </row>
    <row r="208" spans="1:6" ht="12.75" customHeight="1">
      <c r="A208" s="10">
        <v>85</v>
      </c>
      <c r="B208" s="190" t="s">
        <v>52</v>
      </c>
      <c r="C208" s="191"/>
      <c r="D208" s="8" t="s">
        <v>218</v>
      </c>
      <c r="E208" s="12">
        <v>2265</v>
      </c>
      <c r="F208" s="9"/>
    </row>
    <row r="209" spans="1:6" ht="12.75" customHeight="1">
      <c r="A209" s="8">
        <v>86</v>
      </c>
      <c r="B209" s="164" t="s">
        <v>53</v>
      </c>
      <c r="C209" s="165"/>
      <c r="D209" s="8" t="s">
        <v>218</v>
      </c>
      <c r="E209" s="12">
        <v>85.1</v>
      </c>
      <c r="F209" s="9"/>
    </row>
    <row r="210" spans="1:6" ht="12.75" customHeight="1">
      <c r="A210" s="10">
        <v>87</v>
      </c>
      <c r="B210" s="164" t="s">
        <v>216</v>
      </c>
      <c r="C210" s="165"/>
      <c r="D210" s="8" t="s">
        <v>10</v>
      </c>
      <c r="E210" s="14">
        <v>4.6</v>
      </c>
      <c r="F210" s="9"/>
    </row>
    <row r="211" spans="1:5" ht="12.75" customHeight="1">
      <c r="A211" s="32"/>
      <c r="B211" s="32"/>
      <c r="C211" s="32"/>
      <c r="D211" s="32"/>
      <c r="E211" s="32"/>
    </row>
    <row r="212" spans="1:5" ht="12.75" customHeight="1">
      <c r="A212" s="32"/>
      <c r="B212" s="33" t="s">
        <v>151</v>
      </c>
      <c r="C212" s="32"/>
      <c r="D212" s="32"/>
      <c r="E212" s="32"/>
    </row>
    <row r="213" spans="1:5" ht="12.75" customHeight="1">
      <c r="A213" s="34"/>
      <c r="B213" s="196"/>
      <c r="C213" s="196"/>
      <c r="D213" s="32"/>
      <c r="E213" s="32"/>
    </row>
    <row r="214" spans="1:5" ht="12.75" customHeight="1">
      <c r="A214" s="32"/>
      <c r="B214" s="200" t="s">
        <v>113</v>
      </c>
      <c r="C214" s="200"/>
      <c r="D214" s="65">
        <v>1255</v>
      </c>
      <c r="E214" s="52" t="s">
        <v>0</v>
      </c>
    </row>
    <row r="215" spans="1:5" ht="12.75" customHeight="1">
      <c r="A215" s="32"/>
      <c r="B215" s="200" t="s">
        <v>114</v>
      </c>
      <c r="C215" s="200"/>
      <c r="D215" s="65">
        <v>75852</v>
      </c>
      <c r="E215" s="52" t="s">
        <v>0</v>
      </c>
    </row>
    <row r="216" spans="1:5" ht="12.75" customHeight="1">
      <c r="A216" s="32"/>
      <c r="B216" s="200" t="s">
        <v>115</v>
      </c>
      <c r="C216" s="200"/>
      <c r="D216" s="65">
        <v>17827</v>
      </c>
      <c r="E216" s="52" t="s">
        <v>0</v>
      </c>
    </row>
    <row r="217" spans="1:5" ht="12.75" customHeight="1">
      <c r="A217" s="32"/>
      <c r="B217" s="200" t="s">
        <v>116</v>
      </c>
      <c r="C217" s="200"/>
      <c r="D217" s="65">
        <v>137</v>
      </c>
      <c r="E217" s="52" t="s">
        <v>0</v>
      </c>
    </row>
    <row r="218" spans="1:5" ht="12.75" customHeight="1">
      <c r="A218" s="32"/>
      <c r="B218" s="200" t="s">
        <v>117</v>
      </c>
      <c r="C218" s="200"/>
      <c r="D218" s="65">
        <v>55094</v>
      </c>
      <c r="E218" s="52" t="s">
        <v>0</v>
      </c>
    </row>
    <row r="219" spans="1:5" ht="12.75" customHeight="1">
      <c r="A219" s="32"/>
      <c r="B219" s="200" t="s">
        <v>118</v>
      </c>
      <c r="C219" s="200"/>
      <c r="D219" s="65">
        <v>12657</v>
      </c>
      <c r="E219" s="52" t="s">
        <v>0</v>
      </c>
    </row>
    <row r="220" spans="1:5" ht="12.75" customHeight="1">
      <c r="A220" s="32"/>
      <c r="B220" s="32"/>
      <c r="C220" s="32"/>
      <c r="D220" s="32"/>
      <c r="E220" s="32"/>
    </row>
    <row r="221" spans="1:5" ht="12.75" customHeight="1">
      <c r="A221" s="34" t="s">
        <v>72</v>
      </c>
      <c r="B221" s="199" t="s">
        <v>120</v>
      </c>
      <c r="C221" s="199"/>
      <c r="D221" s="32"/>
      <c r="E221" s="32"/>
    </row>
    <row r="222" spans="1:5" ht="12.75" customHeight="1">
      <c r="A222" s="34"/>
      <c r="B222" s="35" t="s">
        <v>119</v>
      </c>
      <c r="C222" s="38" t="s">
        <v>140</v>
      </c>
      <c r="D222" s="32"/>
      <c r="E222" s="32"/>
    </row>
    <row r="223" spans="1:5" ht="12.75" customHeight="1">
      <c r="A223" s="66">
        <v>1</v>
      </c>
      <c r="B223" s="39" t="s">
        <v>220</v>
      </c>
      <c r="C223" s="36" t="s">
        <v>221</v>
      </c>
      <c r="D223" s="67">
        <v>198805</v>
      </c>
      <c r="E223" s="32"/>
    </row>
    <row r="224" spans="1:5" ht="12.75" customHeight="1">
      <c r="A224" s="66" t="s">
        <v>222</v>
      </c>
      <c r="B224" s="39" t="s">
        <v>223</v>
      </c>
      <c r="C224" s="36" t="s">
        <v>221</v>
      </c>
      <c r="D224" s="67">
        <v>6994</v>
      </c>
      <c r="E224" s="32"/>
    </row>
    <row r="225" spans="1:5" ht="12.75" customHeight="1">
      <c r="A225" s="66" t="s">
        <v>224</v>
      </c>
      <c r="B225" s="39" t="s">
        <v>225</v>
      </c>
      <c r="C225" s="36" t="s">
        <v>221</v>
      </c>
      <c r="D225" s="67">
        <v>49</v>
      </c>
      <c r="E225" s="32"/>
    </row>
    <row r="226" spans="1:5" ht="12.75" customHeight="1">
      <c r="A226" s="66" t="s">
        <v>226</v>
      </c>
      <c r="B226" s="39" t="s">
        <v>227</v>
      </c>
      <c r="C226" s="36" t="s">
        <v>221</v>
      </c>
      <c r="D226" s="67">
        <v>11</v>
      </c>
      <c r="E226" s="32"/>
    </row>
    <row r="227" spans="1:5" ht="12.75" customHeight="1">
      <c r="A227" s="66" t="s">
        <v>228</v>
      </c>
      <c r="B227" s="39" t="s">
        <v>229</v>
      </c>
      <c r="C227" s="36" t="s">
        <v>221</v>
      </c>
      <c r="D227" s="67">
        <v>550</v>
      </c>
      <c r="E227" s="32"/>
    </row>
    <row r="228" spans="1:5" ht="12.75" customHeight="1">
      <c r="A228" s="66" t="s">
        <v>230</v>
      </c>
      <c r="B228" s="39" t="s">
        <v>231</v>
      </c>
      <c r="C228" s="36" t="s">
        <v>221</v>
      </c>
      <c r="D228" s="67">
        <v>2</v>
      </c>
      <c r="E228" s="32"/>
    </row>
    <row r="229" spans="1:5" ht="12.75" customHeight="1">
      <c r="A229" s="66" t="s">
        <v>232</v>
      </c>
      <c r="B229" s="39" t="s">
        <v>233</v>
      </c>
      <c r="C229" s="36" t="s">
        <v>221</v>
      </c>
      <c r="D229" s="67">
        <v>753</v>
      </c>
      <c r="E229" s="32"/>
    </row>
    <row r="230" spans="1:5" ht="12.75" customHeight="1">
      <c r="A230" s="66" t="s">
        <v>234</v>
      </c>
      <c r="B230" s="39" t="s">
        <v>235</v>
      </c>
      <c r="C230" s="36" t="s">
        <v>221</v>
      </c>
      <c r="D230" s="67">
        <v>34</v>
      </c>
      <c r="E230" s="32"/>
    </row>
    <row r="231" spans="1:5" ht="12.75" customHeight="1">
      <c r="A231" s="66" t="s">
        <v>236</v>
      </c>
      <c r="B231" s="39" t="s">
        <v>237</v>
      </c>
      <c r="C231" s="36" t="s">
        <v>221</v>
      </c>
      <c r="D231" s="67">
        <v>1953</v>
      </c>
      <c r="E231" s="32"/>
    </row>
    <row r="232" spans="1:5" ht="12.75" customHeight="1">
      <c r="A232" s="66" t="s">
        <v>238</v>
      </c>
      <c r="B232" s="39" t="s">
        <v>239</v>
      </c>
      <c r="C232" s="36" t="s">
        <v>221</v>
      </c>
      <c r="D232" s="67">
        <v>560</v>
      </c>
      <c r="E232" s="32"/>
    </row>
    <row r="233" spans="1:5" ht="12.75" customHeight="1">
      <c r="A233" s="66" t="s">
        <v>240</v>
      </c>
      <c r="B233" s="39" t="s">
        <v>241</v>
      </c>
      <c r="C233" s="36" t="s">
        <v>221</v>
      </c>
      <c r="D233" s="67">
        <v>95</v>
      </c>
      <c r="E233" s="32"/>
    </row>
    <row r="234" spans="1:5" ht="12.75" customHeight="1">
      <c r="A234" s="66" t="s">
        <v>242</v>
      </c>
      <c r="B234" s="39" t="s">
        <v>243</v>
      </c>
      <c r="C234" s="36" t="s">
        <v>221</v>
      </c>
      <c r="D234" s="67">
        <v>374</v>
      </c>
      <c r="E234" s="32"/>
    </row>
    <row r="235" spans="1:5" ht="12.75" customHeight="1">
      <c r="A235" s="66" t="s">
        <v>244</v>
      </c>
      <c r="B235" s="39" t="s">
        <v>245</v>
      </c>
      <c r="C235" s="36" t="s">
        <v>221</v>
      </c>
      <c r="D235" s="67">
        <v>357</v>
      </c>
      <c r="E235" s="32"/>
    </row>
    <row r="236" spans="1:5" ht="12.75" customHeight="1">
      <c r="A236" s="66" t="s">
        <v>246</v>
      </c>
      <c r="B236" s="39" t="s">
        <v>247</v>
      </c>
      <c r="C236" s="36" t="s">
        <v>221</v>
      </c>
      <c r="D236" s="67">
        <v>186</v>
      </c>
      <c r="E236" s="32"/>
    </row>
    <row r="237" spans="1:5" ht="12.75" customHeight="1">
      <c r="A237" s="66" t="s">
        <v>248</v>
      </c>
      <c r="B237" s="39" t="s">
        <v>249</v>
      </c>
      <c r="C237" s="36" t="s">
        <v>221</v>
      </c>
      <c r="D237" s="67">
        <v>317</v>
      </c>
      <c r="E237" s="32"/>
    </row>
    <row r="238" spans="1:5" ht="12.75" customHeight="1">
      <c r="A238" s="66" t="s">
        <v>250</v>
      </c>
      <c r="B238" s="39" t="s">
        <v>251</v>
      </c>
      <c r="C238" s="36" t="s">
        <v>221</v>
      </c>
      <c r="D238" s="67">
        <v>531</v>
      </c>
      <c r="E238" s="32"/>
    </row>
    <row r="239" spans="1:5" ht="12.75" customHeight="1">
      <c r="A239" s="66" t="s">
        <v>252</v>
      </c>
      <c r="B239" s="39" t="s">
        <v>253</v>
      </c>
      <c r="C239" s="36" t="s">
        <v>221</v>
      </c>
      <c r="D239" s="67">
        <v>1684</v>
      </c>
      <c r="E239" s="32"/>
    </row>
    <row r="240" spans="1:5" ht="12.75" customHeight="1">
      <c r="A240" s="66" t="s">
        <v>254</v>
      </c>
      <c r="B240" s="39" t="s">
        <v>255</v>
      </c>
      <c r="C240" s="36" t="s">
        <v>221</v>
      </c>
      <c r="D240" s="67">
        <v>640</v>
      </c>
      <c r="E240" s="32"/>
    </row>
    <row r="241" spans="1:5" ht="12.75" customHeight="1">
      <c r="A241" s="66" t="s">
        <v>256</v>
      </c>
      <c r="B241" s="39" t="s">
        <v>257</v>
      </c>
      <c r="C241" s="36" t="s">
        <v>221</v>
      </c>
      <c r="D241" s="67">
        <v>155</v>
      </c>
      <c r="E241" s="32"/>
    </row>
    <row r="242" spans="1:5" ht="12.75" customHeight="1">
      <c r="A242" s="66" t="s">
        <v>258</v>
      </c>
      <c r="B242" s="39" t="s">
        <v>259</v>
      </c>
      <c r="C242" s="36" t="s">
        <v>221</v>
      </c>
      <c r="D242" s="67">
        <v>1305</v>
      </c>
      <c r="E242" s="32"/>
    </row>
    <row r="243" spans="1:5" ht="12.75" customHeight="1">
      <c r="A243" s="66" t="s">
        <v>260</v>
      </c>
      <c r="B243" s="39" t="s">
        <v>261</v>
      </c>
      <c r="C243" s="36" t="s">
        <v>221</v>
      </c>
      <c r="D243" s="67">
        <v>4273</v>
      </c>
      <c r="E243" s="32"/>
    </row>
    <row r="244" spans="1:5" ht="12.75" customHeight="1">
      <c r="A244" s="66" t="s">
        <v>262</v>
      </c>
      <c r="B244" s="39" t="s">
        <v>263</v>
      </c>
      <c r="C244" s="36" t="s">
        <v>221</v>
      </c>
      <c r="D244" s="67">
        <v>282</v>
      </c>
      <c r="E244" s="32"/>
    </row>
    <row r="245" spans="1:5" ht="12.75" customHeight="1">
      <c r="A245" s="66" t="s">
        <v>264</v>
      </c>
      <c r="B245" s="39" t="s">
        <v>265</v>
      </c>
      <c r="C245" s="36" t="s">
        <v>221</v>
      </c>
      <c r="D245" s="67">
        <v>523</v>
      </c>
      <c r="E245" s="32"/>
    </row>
    <row r="246" spans="1:5" ht="12.75" customHeight="1">
      <c r="A246" s="66" t="s">
        <v>266</v>
      </c>
      <c r="B246" s="39" t="s">
        <v>267</v>
      </c>
      <c r="C246" s="36" t="s">
        <v>221</v>
      </c>
      <c r="D246" s="67">
        <v>315</v>
      </c>
      <c r="E246" s="32"/>
    </row>
    <row r="247" spans="1:5" ht="12.75" customHeight="1">
      <c r="A247" s="66" t="s">
        <v>268</v>
      </c>
      <c r="B247" s="39" t="s">
        <v>269</v>
      </c>
      <c r="C247" s="36" t="s">
        <v>221</v>
      </c>
      <c r="D247" s="67">
        <v>492</v>
      </c>
      <c r="E247" s="32"/>
    </row>
    <row r="248" spans="1:5" ht="12.75" customHeight="1">
      <c r="A248" s="66" t="s">
        <v>270</v>
      </c>
      <c r="B248" s="39" t="s">
        <v>271</v>
      </c>
      <c r="C248" s="36" t="s">
        <v>221</v>
      </c>
      <c r="D248" s="67">
        <v>162</v>
      </c>
      <c r="E248" s="32"/>
    </row>
    <row r="249" spans="1:5" ht="12.75" customHeight="1">
      <c r="A249" s="66" t="s">
        <v>272</v>
      </c>
      <c r="B249" s="39" t="s">
        <v>273</v>
      </c>
      <c r="C249" s="36" t="s">
        <v>221</v>
      </c>
      <c r="D249" s="67">
        <v>393</v>
      </c>
      <c r="E249" s="32"/>
    </row>
    <row r="250" spans="1:5" ht="12.75" customHeight="1">
      <c r="A250" s="66" t="s">
        <v>274</v>
      </c>
      <c r="B250" s="39" t="s">
        <v>275</v>
      </c>
      <c r="C250" s="36" t="s">
        <v>221</v>
      </c>
      <c r="D250" s="67">
        <v>1327</v>
      </c>
      <c r="E250" s="32"/>
    </row>
    <row r="251" spans="1:5" ht="12.75" customHeight="1">
      <c r="A251" s="66" t="s">
        <v>276</v>
      </c>
      <c r="B251" s="39" t="s">
        <v>277</v>
      </c>
      <c r="C251" s="36" t="s">
        <v>221</v>
      </c>
      <c r="D251" s="67">
        <v>297</v>
      </c>
      <c r="E251" s="32"/>
    </row>
    <row r="252" spans="1:5" ht="12.75" customHeight="1">
      <c r="A252" s="66" t="s">
        <v>278</v>
      </c>
      <c r="B252" s="39" t="s">
        <v>279</v>
      </c>
      <c r="C252" s="36" t="s">
        <v>221</v>
      </c>
      <c r="D252" s="67">
        <v>348</v>
      </c>
      <c r="E252" s="32"/>
    </row>
    <row r="253" spans="1:5" ht="12.75" customHeight="1">
      <c r="A253" s="66" t="s">
        <v>280</v>
      </c>
      <c r="B253" s="39" t="s">
        <v>281</v>
      </c>
      <c r="C253" s="36" t="s">
        <v>221</v>
      </c>
      <c r="D253" s="67">
        <v>340</v>
      </c>
      <c r="E253" s="32"/>
    </row>
    <row r="254" spans="1:5" ht="12.75" customHeight="1">
      <c r="A254" s="66" t="s">
        <v>282</v>
      </c>
      <c r="B254" s="39" t="s">
        <v>283</v>
      </c>
      <c r="C254" s="36" t="s">
        <v>221</v>
      </c>
      <c r="D254" s="67">
        <v>460</v>
      </c>
      <c r="E254" s="32"/>
    </row>
    <row r="255" spans="1:5" ht="12.75" customHeight="1">
      <c r="A255" s="66" t="s">
        <v>284</v>
      </c>
      <c r="B255" s="39" t="s">
        <v>285</v>
      </c>
      <c r="C255" s="36" t="s">
        <v>221</v>
      </c>
      <c r="D255" s="67">
        <v>335</v>
      </c>
      <c r="E255" s="32"/>
    </row>
    <row r="256" spans="1:5" ht="12.75" customHeight="1">
      <c r="A256" s="34"/>
      <c r="B256" s="36"/>
      <c r="C256" s="37"/>
      <c r="D256" s="32"/>
      <c r="E256" s="32"/>
    </row>
    <row r="257" spans="1:5" ht="12.75" customHeight="1">
      <c r="A257" s="34"/>
      <c r="B257" s="36"/>
      <c r="C257" s="37"/>
      <c r="D257" s="32"/>
      <c r="E257" s="32"/>
    </row>
    <row r="258" spans="1:5" ht="12.75" customHeight="1">
      <c r="A258" s="38" t="s">
        <v>73</v>
      </c>
      <c r="B258" s="199" t="s">
        <v>121</v>
      </c>
      <c r="C258" s="199"/>
      <c r="D258" s="32"/>
      <c r="E258" s="32"/>
    </row>
    <row r="259" spans="1:5" ht="12.75" customHeight="1">
      <c r="A259" s="34"/>
      <c r="B259" s="36" t="s">
        <v>119</v>
      </c>
      <c r="C259" s="34" t="s">
        <v>140</v>
      </c>
      <c r="D259" s="32"/>
      <c r="E259" s="32"/>
    </row>
    <row r="260" spans="1:5" ht="12.75" customHeight="1">
      <c r="A260" s="66">
        <v>1</v>
      </c>
      <c r="B260" s="39" t="s">
        <v>220</v>
      </c>
      <c r="C260" s="36" t="s">
        <v>221</v>
      </c>
      <c r="D260" s="67">
        <v>182117</v>
      </c>
      <c r="E260" s="32"/>
    </row>
    <row r="261" spans="1:5" ht="12.75" customHeight="1">
      <c r="A261" s="66" t="s">
        <v>222</v>
      </c>
      <c r="B261" s="39" t="s">
        <v>223</v>
      </c>
      <c r="C261" s="36" t="s">
        <v>221</v>
      </c>
      <c r="D261" s="67">
        <v>4935</v>
      </c>
      <c r="E261" s="32"/>
    </row>
    <row r="262" spans="1:5" ht="12.75" customHeight="1">
      <c r="A262" s="66" t="s">
        <v>224</v>
      </c>
      <c r="B262" s="39" t="s">
        <v>286</v>
      </c>
      <c r="C262" s="36" t="s">
        <v>221</v>
      </c>
      <c r="D262" s="67">
        <v>0</v>
      </c>
      <c r="E262" s="32"/>
    </row>
    <row r="263" spans="1:5" ht="12.75" customHeight="1">
      <c r="A263" s="66" t="s">
        <v>226</v>
      </c>
      <c r="B263" s="39" t="s">
        <v>287</v>
      </c>
      <c r="C263" s="36" t="s">
        <v>221</v>
      </c>
      <c r="D263" s="67">
        <v>0</v>
      </c>
      <c r="E263" s="32"/>
    </row>
    <row r="264" spans="1:5" ht="12.75" customHeight="1">
      <c r="A264" s="66" t="s">
        <v>228</v>
      </c>
      <c r="B264" s="39" t="s">
        <v>229</v>
      </c>
      <c r="C264" s="36" t="s">
        <v>221</v>
      </c>
      <c r="D264" s="67">
        <v>0</v>
      </c>
      <c r="E264" s="32"/>
    </row>
    <row r="265" spans="1:5" ht="12.75" customHeight="1">
      <c r="A265" s="66" t="s">
        <v>230</v>
      </c>
      <c r="B265" s="39" t="s">
        <v>231</v>
      </c>
      <c r="C265" s="36" t="s">
        <v>221</v>
      </c>
      <c r="D265" s="67">
        <v>0</v>
      </c>
      <c r="E265" s="32"/>
    </row>
    <row r="266" spans="1:5" ht="12.75" customHeight="1">
      <c r="A266" s="66" t="s">
        <v>232</v>
      </c>
      <c r="B266" s="39" t="s">
        <v>288</v>
      </c>
      <c r="C266" s="36" t="s">
        <v>221</v>
      </c>
      <c r="D266" s="67">
        <v>0</v>
      </c>
      <c r="E266" s="32"/>
    </row>
    <row r="267" spans="1:5" ht="12.75" customHeight="1">
      <c r="A267" s="66" t="s">
        <v>234</v>
      </c>
      <c r="B267" s="39" t="s">
        <v>289</v>
      </c>
      <c r="C267" s="36" t="s">
        <v>221</v>
      </c>
      <c r="D267" s="67">
        <v>0</v>
      </c>
      <c r="E267" s="32"/>
    </row>
    <row r="268" spans="1:5" ht="12.75" customHeight="1">
      <c r="A268" s="66" t="s">
        <v>234</v>
      </c>
      <c r="B268" s="39" t="s">
        <v>290</v>
      </c>
      <c r="C268" s="36" t="s">
        <v>221</v>
      </c>
      <c r="D268" s="67">
        <v>0</v>
      </c>
      <c r="E268" s="32"/>
    </row>
    <row r="269" spans="1:5" ht="12.75" customHeight="1">
      <c r="A269" s="66" t="s">
        <v>238</v>
      </c>
      <c r="B269" s="39" t="s">
        <v>291</v>
      </c>
      <c r="C269" s="36" t="s">
        <v>221</v>
      </c>
      <c r="D269" s="67">
        <v>145</v>
      </c>
      <c r="E269" s="32"/>
    </row>
    <row r="270" spans="1:5" ht="12.75" customHeight="1">
      <c r="A270" s="66" t="s">
        <v>240</v>
      </c>
      <c r="B270" s="39" t="s">
        <v>292</v>
      </c>
      <c r="C270" s="36" t="s">
        <v>221</v>
      </c>
      <c r="D270" s="67">
        <v>95</v>
      </c>
      <c r="E270" s="32"/>
    </row>
    <row r="271" spans="1:5" ht="12.75" customHeight="1">
      <c r="A271" s="66" t="s">
        <v>242</v>
      </c>
      <c r="B271" s="39" t="s">
        <v>243</v>
      </c>
      <c r="C271" s="36" t="s">
        <v>221</v>
      </c>
      <c r="D271" s="67">
        <v>0</v>
      </c>
      <c r="E271" s="32"/>
    </row>
    <row r="272" spans="1:5" ht="12.75" customHeight="1">
      <c r="A272" s="66" t="s">
        <v>244</v>
      </c>
      <c r="B272" s="39" t="s">
        <v>293</v>
      </c>
      <c r="C272" s="36" t="s">
        <v>221</v>
      </c>
      <c r="D272" s="67">
        <v>0</v>
      </c>
      <c r="E272" s="32"/>
    </row>
    <row r="273" spans="1:5" ht="12.75" customHeight="1">
      <c r="A273" s="66" t="s">
        <v>246</v>
      </c>
      <c r="B273" s="39" t="s">
        <v>294</v>
      </c>
      <c r="C273" s="36" t="s">
        <v>221</v>
      </c>
      <c r="D273" s="67">
        <v>0</v>
      </c>
      <c r="E273" s="32"/>
    </row>
    <row r="274" spans="1:5" ht="12.75" customHeight="1">
      <c r="A274" s="66" t="s">
        <v>248</v>
      </c>
      <c r="B274" s="39" t="s">
        <v>245</v>
      </c>
      <c r="C274" s="36" t="s">
        <v>221</v>
      </c>
      <c r="D274" s="67">
        <v>274</v>
      </c>
      <c r="E274" s="32"/>
    </row>
    <row r="275" spans="1:5" ht="12.75" customHeight="1">
      <c r="A275" s="66" t="s">
        <v>250</v>
      </c>
      <c r="B275" s="39" t="s">
        <v>251</v>
      </c>
      <c r="C275" s="36" t="s">
        <v>221</v>
      </c>
      <c r="D275" s="67">
        <v>0</v>
      </c>
      <c r="E275" s="32"/>
    </row>
    <row r="276" spans="1:5" ht="12.75" customHeight="1">
      <c r="A276" s="66" t="s">
        <v>252</v>
      </c>
      <c r="B276" s="39" t="s">
        <v>295</v>
      </c>
      <c r="C276" s="36" t="s">
        <v>221</v>
      </c>
      <c r="D276" s="67">
        <v>0</v>
      </c>
      <c r="E276" s="32"/>
    </row>
    <row r="277" spans="1:5" ht="12.75" customHeight="1">
      <c r="A277" s="66" t="s">
        <v>254</v>
      </c>
      <c r="B277" s="39" t="s">
        <v>296</v>
      </c>
      <c r="C277" s="36" t="s">
        <v>221</v>
      </c>
      <c r="D277" s="67">
        <v>0</v>
      </c>
      <c r="E277" s="32"/>
    </row>
    <row r="278" spans="1:5" ht="12.75" customHeight="1">
      <c r="A278" s="66" t="s">
        <v>256</v>
      </c>
      <c r="B278" s="39" t="s">
        <v>297</v>
      </c>
      <c r="C278" s="36" t="s">
        <v>221</v>
      </c>
      <c r="D278" s="67">
        <v>0</v>
      </c>
      <c r="E278" s="32"/>
    </row>
    <row r="279" spans="1:5" ht="12.75" customHeight="1">
      <c r="A279" s="66" t="s">
        <v>258</v>
      </c>
      <c r="B279" s="39" t="s">
        <v>298</v>
      </c>
      <c r="C279" s="36" t="s">
        <v>221</v>
      </c>
      <c r="D279" s="67">
        <v>0</v>
      </c>
      <c r="E279" s="32"/>
    </row>
    <row r="280" spans="1:5" ht="12.75" customHeight="1">
      <c r="A280" s="66" t="s">
        <v>260</v>
      </c>
      <c r="B280" s="39" t="s">
        <v>299</v>
      </c>
      <c r="C280" s="36" t="s">
        <v>221</v>
      </c>
      <c r="D280" s="67">
        <v>1688</v>
      </c>
      <c r="E280" s="32"/>
    </row>
    <row r="281" spans="1:5" ht="12.75" customHeight="1">
      <c r="A281" s="66" t="s">
        <v>262</v>
      </c>
      <c r="B281" s="39" t="s">
        <v>300</v>
      </c>
      <c r="C281" s="36" t="s">
        <v>221</v>
      </c>
      <c r="D281" s="67">
        <v>0</v>
      </c>
      <c r="E281" s="32"/>
    </row>
    <row r="282" spans="1:5" ht="12.75" customHeight="1">
      <c r="A282" s="66" t="s">
        <v>264</v>
      </c>
      <c r="B282" s="39" t="s">
        <v>301</v>
      </c>
      <c r="C282" s="36" t="s">
        <v>221</v>
      </c>
      <c r="D282" s="67">
        <v>0</v>
      </c>
      <c r="E282" s="32"/>
    </row>
    <row r="283" spans="1:5" ht="12.75" customHeight="1">
      <c r="A283" s="66" t="s">
        <v>266</v>
      </c>
      <c r="B283" s="39" t="s">
        <v>302</v>
      </c>
      <c r="C283" s="36" t="s">
        <v>221</v>
      </c>
      <c r="D283" s="67">
        <v>0</v>
      </c>
      <c r="E283" s="32"/>
    </row>
    <row r="284" spans="1:5" ht="12.75" customHeight="1">
      <c r="A284" s="66" t="s">
        <v>268</v>
      </c>
      <c r="B284" s="39" t="s">
        <v>303</v>
      </c>
      <c r="C284" s="36" t="s">
        <v>221</v>
      </c>
      <c r="D284" s="67">
        <v>0</v>
      </c>
      <c r="E284" s="32"/>
    </row>
    <row r="285" spans="1:5" ht="12.75" customHeight="1">
      <c r="A285" s="66" t="s">
        <v>270</v>
      </c>
      <c r="B285" s="39" t="s">
        <v>304</v>
      </c>
      <c r="C285" s="36" t="s">
        <v>221</v>
      </c>
      <c r="D285" s="67">
        <v>0</v>
      </c>
      <c r="E285" s="32"/>
    </row>
    <row r="286" spans="1:5" ht="12.75" customHeight="1">
      <c r="A286" s="66" t="s">
        <v>272</v>
      </c>
      <c r="B286" s="39" t="s">
        <v>305</v>
      </c>
      <c r="C286" s="36" t="s">
        <v>221</v>
      </c>
      <c r="D286" s="67">
        <v>0</v>
      </c>
      <c r="E286" s="32"/>
    </row>
    <row r="287" spans="1:5" ht="12.75" customHeight="1">
      <c r="A287" s="66" t="s">
        <v>274</v>
      </c>
      <c r="B287" s="39" t="s">
        <v>306</v>
      </c>
      <c r="C287" s="36" t="s">
        <v>221</v>
      </c>
      <c r="D287" s="67">
        <v>0</v>
      </c>
      <c r="E287" s="32"/>
    </row>
    <row r="288" spans="1:5" ht="12.75" customHeight="1">
      <c r="A288" s="66" t="s">
        <v>276</v>
      </c>
      <c r="B288" s="39" t="s">
        <v>307</v>
      </c>
      <c r="C288" s="36" t="s">
        <v>221</v>
      </c>
      <c r="D288" s="67">
        <v>0</v>
      </c>
      <c r="E288" s="32"/>
    </row>
    <row r="289" spans="1:5" ht="12.75" customHeight="1">
      <c r="A289" s="66" t="s">
        <v>278</v>
      </c>
      <c r="B289" s="39" t="s">
        <v>308</v>
      </c>
      <c r="C289" s="36" t="s">
        <v>221</v>
      </c>
      <c r="D289" s="67">
        <v>0</v>
      </c>
      <c r="E289" s="32"/>
    </row>
    <row r="290" spans="1:5" ht="12.75" customHeight="1">
      <c r="A290" s="66" t="s">
        <v>280</v>
      </c>
      <c r="B290" s="39" t="s">
        <v>309</v>
      </c>
      <c r="C290" s="36" t="s">
        <v>221</v>
      </c>
      <c r="D290" s="67">
        <v>0</v>
      </c>
      <c r="E290" s="32"/>
    </row>
    <row r="291" spans="1:5" ht="12.75" customHeight="1">
      <c r="A291" s="66" t="s">
        <v>282</v>
      </c>
      <c r="B291" s="39" t="s">
        <v>310</v>
      </c>
      <c r="C291" s="36" t="s">
        <v>221</v>
      </c>
      <c r="D291" s="67">
        <v>0</v>
      </c>
      <c r="E291" s="32"/>
    </row>
    <row r="292" spans="1:5" ht="12.75" customHeight="1">
      <c r="A292" s="66" t="s">
        <v>284</v>
      </c>
      <c r="B292" s="39" t="s">
        <v>311</v>
      </c>
      <c r="C292" s="36" t="s">
        <v>221</v>
      </c>
      <c r="D292" s="67">
        <v>0</v>
      </c>
      <c r="E292" s="32"/>
    </row>
    <row r="293" spans="1:5" ht="12.75" customHeight="1">
      <c r="A293" s="34"/>
      <c r="B293" s="36"/>
      <c r="C293" s="39"/>
      <c r="D293" s="32"/>
      <c r="E293" s="32"/>
    </row>
    <row r="294" spans="1:5" ht="12.75" customHeight="1">
      <c r="A294" s="34"/>
      <c r="B294" s="36"/>
      <c r="C294" s="39"/>
      <c r="D294" s="32"/>
      <c r="E294" s="32"/>
    </row>
    <row r="295" spans="1:5" ht="15">
      <c r="A295" s="202" t="s">
        <v>314</v>
      </c>
      <c r="B295" s="202"/>
      <c r="C295" s="40" t="s">
        <v>107</v>
      </c>
      <c r="D295" s="176" t="s">
        <v>315</v>
      </c>
      <c r="E295" s="176"/>
    </row>
    <row r="296" spans="1:5" ht="14.25" customHeight="1">
      <c r="A296" s="201" t="s">
        <v>138</v>
      </c>
      <c r="B296" s="201"/>
      <c r="C296" s="41" t="s">
        <v>109</v>
      </c>
      <c r="D296" s="169" t="s">
        <v>110</v>
      </c>
      <c r="E296" s="169"/>
    </row>
    <row r="297" spans="1:5" ht="13.5" customHeight="1">
      <c r="A297" s="42" t="s">
        <v>108</v>
      </c>
      <c r="B297" s="68"/>
      <c r="C297" s="4"/>
      <c r="D297" s="4"/>
      <c r="E297" s="4"/>
    </row>
    <row r="298" spans="1:5" ht="12.75" customHeight="1" hidden="1">
      <c r="A298" s="44"/>
      <c r="B298" s="43"/>
      <c r="C298" s="45"/>
      <c r="D298" s="46"/>
      <c r="E298" s="47"/>
    </row>
    <row r="299" spans="1:5" ht="15">
      <c r="A299" s="175" t="s">
        <v>316</v>
      </c>
      <c r="B299" s="175"/>
      <c r="C299" s="48" t="s">
        <v>111</v>
      </c>
      <c r="D299" s="176" t="s">
        <v>317</v>
      </c>
      <c r="E299" s="176"/>
    </row>
    <row r="300" spans="1:5" ht="12.75" customHeight="1">
      <c r="A300" s="49"/>
      <c r="B300" s="50"/>
      <c r="C300" s="41" t="s">
        <v>109</v>
      </c>
      <c r="D300" s="169" t="s">
        <v>110</v>
      </c>
      <c r="E300" s="169"/>
    </row>
    <row r="301" spans="1:5" ht="28.5" customHeight="1">
      <c r="A301" s="170" t="s">
        <v>318</v>
      </c>
      <c r="B301" s="170"/>
      <c r="C301" s="51" t="s">
        <v>112</v>
      </c>
      <c r="D301" s="178" t="s">
        <v>319</v>
      </c>
      <c r="E301" s="179"/>
    </row>
    <row r="302" spans="1:5" ht="15.75" customHeight="1">
      <c r="A302" s="174" t="s">
        <v>139</v>
      </c>
      <c r="B302" s="174"/>
      <c r="C302" s="41" t="s">
        <v>109</v>
      </c>
      <c r="D302" s="169" t="s">
        <v>110</v>
      </c>
      <c r="E302" s="169"/>
    </row>
  </sheetData>
  <sheetProtection/>
  <mergeCells count="232">
    <mergeCell ref="B96:C96"/>
    <mergeCell ref="B92:C92"/>
    <mergeCell ref="D296:E296"/>
    <mergeCell ref="A296:B296"/>
    <mergeCell ref="D295:E295"/>
    <mergeCell ref="B205:C205"/>
    <mergeCell ref="B216:C216"/>
    <mergeCell ref="B214:C214"/>
    <mergeCell ref="A295:B295"/>
    <mergeCell ref="B210:C210"/>
    <mergeCell ref="B221:C221"/>
    <mergeCell ref="B258:C258"/>
    <mergeCell ref="B215:C215"/>
    <mergeCell ref="B217:C217"/>
    <mergeCell ref="B218:C218"/>
    <mergeCell ref="B219:C219"/>
    <mergeCell ref="B97:C97"/>
    <mergeCell ref="B213:C213"/>
    <mergeCell ref="B77:C77"/>
    <mergeCell ref="B75:C75"/>
    <mergeCell ref="B74:C74"/>
    <mergeCell ref="B49:C49"/>
    <mergeCell ref="B84:C84"/>
    <mergeCell ref="B95:C95"/>
    <mergeCell ref="B83:C83"/>
    <mergeCell ref="B80:C80"/>
    <mergeCell ref="B79:C79"/>
    <mergeCell ref="B82:C82"/>
    <mergeCell ref="B194:C194"/>
    <mergeCell ref="B192:C192"/>
    <mergeCell ref="B193:C193"/>
    <mergeCell ref="B191:C191"/>
    <mergeCell ref="B86:C86"/>
    <mergeCell ref="B87:C87"/>
    <mergeCell ref="B94:C94"/>
    <mergeCell ref="B88:C88"/>
    <mergeCell ref="G3:H3"/>
    <mergeCell ref="G4:H4"/>
    <mergeCell ref="G5:H5"/>
    <mergeCell ref="B12:C12"/>
    <mergeCell ref="B6:C6"/>
    <mergeCell ref="B7:C7"/>
    <mergeCell ref="B89:C89"/>
    <mergeCell ref="B90:C90"/>
    <mergeCell ref="B70:C70"/>
    <mergeCell ref="B91:C91"/>
    <mergeCell ref="B93:C93"/>
    <mergeCell ref="B85:C85"/>
    <mergeCell ref="B72:C72"/>
    <mergeCell ref="B81:C81"/>
    <mergeCell ref="B73:C73"/>
    <mergeCell ref="B76:C76"/>
    <mergeCell ref="B195:C195"/>
    <mergeCell ref="B196:C196"/>
    <mergeCell ref="B202:C202"/>
    <mergeCell ref="B203:C203"/>
    <mergeCell ref="B209:C209"/>
    <mergeCell ref="B206:C206"/>
    <mergeCell ref="B201:C201"/>
    <mergeCell ref="B207:C207"/>
    <mergeCell ref="B199:C199"/>
    <mergeCell ref="B198:C198"/>
    <mergeCell ref="B208:C208"/>
    <mergeCell ref="B200:C200"/>
    <mergeCell ref="B204:C204"/>
    <mergeCell ref="B189:C189"/>
    <mergeCell ref="B190:C190"/>
    <mergeCell ref="B176:C176"/>
    <mergeCell ref="B178:C178"/>
    <mergeCell ref="B186:C186"/>
    <mergeCell ref="B185:C185"/>
    <mergeCell ref="B188:C188"/>
    <mergeCell ref="B168:C168"/>
    <mergeCell ref="B172:C172"/>
    <mergeCell ref="B181:C181"/>
    <mergeCell ref="B183:C183"/>
    <mergeCell ref="A182:E182"/>
    <mergeCell ref="B187:C187"/>
    <mergeCell ref="B184:C184"/>
    <mergeCell ref="B170:C170"/>
    <mergeCell ref="B171:C171"/>
    <mergeCell ref="B169:C169"/>
    <mergeCell ref="B162:C162"/>
    <mergeCell ref="B180:C180"/>
    <mergeCell ref="B177:C177"/>
    <mergeCell ref="B166:C166"/>
    <mergeCell ref="B175:C175"/>
    <mergeCell ref="B164:C164"/>
    <mergeCell ref="B165:C165"/>
    <mergeCell ref="B173:C173"/>
    <mergeCell ref="B179:C179"/>
    <mergeCell ref="B174:C174"/>
    <mergeCell ref="B167:C167"/>
    <mergeCell ref="B163:C163"/>
    <mergeCell ref="B129:C129"/>
    <mergeCell ref="B145:C145"/>
    <mergeCell ref="B143:C143"/>
    <mergeCell ref="B140:C140"/>
    <mergeCell ref="B141:C141"/>
    <mergeCell ref="B144:C144"/>
    <mergeCell ref="B142:C142"/>
    <mergeCell ref="B156:C156"/>
    <mergeCell ref="B161:C161"/>
    <mergeCell ref="B151:C151"/>
    <mergeCell ref="B152:C152"/>
    <mergeCell ref="B153:C153"/>
    <mergeCell ref="B160:C160"/>
    <mergeCell ref="B159:C159"/>
    <mergeCell ref="B155:C155"/>
    <mergeCell ref="B158:C158"/>
    <mergeCell ref="B154:C154"/>
    <mergeCell ref="B157:C157"/>
    <mergeCell ref="B148:C148"/>
    <mergeCell ref="B146:C146"/>
    <mergeCell ref="B147:C147"/>
    <mergeCell ref="B137:C137"/>
    <mergeCell ref="B134:C134"/>
    <mergeCell ref="B133:C133"/>
    <mergeCell ref="B150:C150"/>
    <mergeCell ref="B149:C149"/>
    <mergeCell ref="B139:C139"/>
    <mergeCell ref="B115:C115"/>
    <mergeCell ref="B138:C138"/>
    <mergeCell ref="B131:C131"/>
    <mergeCell ref="B132:C132"/>
    <mergeCell ref="B135:C135"/>
    <mergeCell ref="B136:C136"/>
    <mergeCell ref="B125:C125"/>
    <mergeCell ref="B108:C108"/>
    <mergeCell ref="B113:C113"/>
    <mergeCell ref="B114:C114"/>
    <mergeCell ref="B120:C120"/>
    <mergeCell ref="B122:C122"/>
    <mergeCell ref="B116:C116"/>
    <mergeCell ref="B130:C130"/>
    <mergeCell ref="B128:C128"/>
    <mergeCell ref="B121:C121"/>
    <mergeCell ref="B117:C117"/>
    <mergeCell ref="B119:C119"/>
    <mergeCell ref="A118:E118"/>
    <mergeCell ref="B127:C127"/>
    <mergeCell ref="B123:C123"/>
    <mergeCell ref="B124:C124"/>
    <mergeCell ref="B126:C126"/>
    <mergeCell ref="B16:C16"/>
    <mergeCell ref="B17:C17"/>
    <mergeCell ref="B28:C28"/>
    <mergeCell ref="B29:C29"/>
    <mergeCell ref="B30:C30"/>
    <mergeCell ref="B25:C25"/>
    <mergeCell ref="B20:C20"/>
    <mergeCell ref="B22:C22"/>
    <mergeCell ref="B23:C23"/>
    <mergeCell ref="B26:C26"/>
    <mergeCell ref="B33:C33"/>
    <mergeCell ref="B31:C31"/>
    <mergeCell ref="B42:C42"/>
    <mergeCell ref="B35:C35"/>
    <mergeCell ref="B39:C39"/>
    <mergeCell ref="B37:C37"/>
    <mergeCell ref="B41:C41"/>
    <mergeCell ref="B36:C36"/>
    <mergeCell ref="B40:C40"/>
    <mergeCell ref="B38:C38"/>
    <mergeCell ref="D1:E1"/>
    <mergeCell ref="A2:E2"/>
    <mergeCell ref="B5:E5"/>
    <mergeCell ref="B45:C45"/>
    <mergeCell ref="B3:E3"/>
    <mergeCell ref="B10:C10"/>
    <mergeCell ref="B11:C11"/>
    <mergeCell ref="B4:E4"/>
    <mergeCell ref="B27:C27"/>
    <mergeCell ref="B19:C19"/>
    <mergeCell ref="B13:C13"/>
    <mergeCell ref="B8:C8"/>
    <mergeCell ref="B24:C24"/>
    <mergeCell ref="B9:C9"/>
    <mergeCell ref="B18:C18"/>
    <mergeCell ref="B34:C34"/>
    <mergeCell ref="B21:C21"/>
    <mergeCell ref="B14:C14"/>
    <mergeCell ref="B32:C32"/>
    <mergeCell ref="B15:C15"/>
    <mergeCell ref="B98:C98"/>
    <mergeCell ref="B47:C47"/>
    <mergeCell ref="B56:C56"/>
    <mergeCell ref="B48:C48"/>
    <mergeCell ref="B69:C69"/>
    <mergeCell ref="B60:C60"/>
    <mergeCell ref="B68:C68"/>
    <mergeCell ref="B66:C66"/>
    <mergeCell ref="B63:C63"/>
    <mergeCell ref="B64:C64"/>
    <mergeCell ref="D301:E301"/>
    <mergeCell ref="B44:C44"/>
    <mergeCell ref="B43:C43"/>
    <mergeCell ref="B46:C46"/>
    <mergeCell ref="B52:C52"/>
    <mergeCell ref="B55:C55"/>
    <mergeCell ref="B61:C61"/>
    <mergeCell ref="B57:C57"/>
    <mergeCell ref="B71:C71"/>
    <mergeCell ref="B67:C67"/>
    <mergeCell ref="B65:C65"/>
    <mergeCell ref="B62:C62"/>
    <mergeCell ref="D302:E302"/>
    <mergeCell ref="A302:B302"/>
    <mergeCell ref="B51:C51"/>
    <mergeCell ref="B50:C50"/>
    <mergeCell ref="A299:B299"/>
    <mergeCell ref="D299:E299"/>
    <mergeCell ref="B54:C54"/>
    <mergeCell ref="A53:E53"/>
    <mergeCell ref="B78:C78"/>
    <mergeCell ref="B59:C59"/>
    <mergeCell ref="D300:E300"/>
    <mergeCell ref="A301:B301"/>
    <mergeCell ref="B58:C58"/>
    <mergeCell ref="B109:C109"/>
    <mergeCell ref="B110:C110"/>
    <mergeCell ref="B111:C111"/>
    <mergeCell ref="B112:C112"/>
    <mergeCell ref="B99:C99"/>
    <mergeCell ref="B102:C102"/>
    <mergeCell ref="B106:C106"/>
    <mergeCell ref="B103:C103"/>
    <mergeCell ref="B101:C101"/>
    <mergeCell ref="B100:C100"/>
    <mergeCell ref="B107:C107"/>
    <mergeCell ref="B105:C105"/>
    <mergeCell ref="B104:C104"/>
  </mergeCells>
  <conditionalFormatting sqref="E20:E22 E27:E30 E35">
    <cfRule type="expression" priority="3" dxfId="7" stopIfTrue="1">
      <formula>ISERROR(E20)</formula>
    </cfRule>
  </conditionalFormatting>
  <conditionalFormatting sqref="E40:E43">
    <cfRule type="expression" priority="2" dxfId="7" stopIfTrue="1">
      <formula>ISERROR(E40)</formula>
    </cfRule>
  </conditionalFormatting>
  <conditionalFormatting sqref="E61 E65 E72">
    <cfRule type="expression" priority="1" dxfId="7" stopIfTrue="1">
      <formula>ISERROR(E61)</formula>
    </cfRule>
  </conditionalFormatting>
  <printOptions horizontalCentered="1"/>
  <pageMargins left="0.7874015748031497" right="0.1968503937007874" top="0.7086614173228347" bottom="0.31496062992125984" header="0.5118110236220472" footer="0.5118110236220472"/>
  <pageSetup firstPageNumber="1" useFirstPageNumber="1" horizontalDpi="600" verticalDpi="600" orientation="portrait" paperSize="9" scale="87" r:id="rId1"/>
  <rowBreaks count="3" manualBreakCount="3">
    <brk id="52" max="4" man="1"/>
    <brk id="117" max="4" man="1"/>
    <brk id="1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view="pageBreakPreview" zoomScale="120" zoomScaleNormal="60" zoomScaleSheetLayoutView="120" zoomScalePageLayoutView="60" workbookViewId="0" topLeftCell="A1">
      <selection activeCell="D1" sqref="D1:E1"/>
    </sheetView>
  </sheetViews>
  <sheetFormatPr defaultColWidth="9.5" defaultRowHeight="14.25"/>
  <cols>
    <col min="1" max="1" width="4.09765625" style="2" customWidth="1"/>
    <col min="2" max="2" width="30.09765625" style="3" customWidth="1"/>
    <col min="3" max="3" width="36.59765625" style="3" customWidth="1"/>
    <col min="4" max="4" width="13.19921875" style="3" customWidth="1"/>
    <col min="5" max="5" width="13" style="1" customWidth="1"/>
    <col min="6" max="6" width="13.09765625" style="4" customWidth="1"/>
    <col min="7" max="7" width="8.8984375" style="4" customWidth="1"/>
    <col min="8" max="8" width="9" style="4" customWidth="1"/>
    <col min="9" max="9" width="9.69921875" style="4" customWidth="1"/>
    <col min="10" max="10" width="10.19921875" style="4" customWidth="1"/>
    <col min="11" max="11" width="9.3984375" style="4" customWidth="1"/>
    <col min="12" max="12" width="8" style="4" customWidth="1"/>
    <col min="13" max="13" width="11.09765625" style="4" customWidth="1"/>
    <col min="14" max="16384" width="9.5" style="4" customWidth="1"/>
  </cols>
  <sheetData>
    <row r="1" spans="4:5" ht="123" customHeight="1">
      <c r="D1" s="181" t="s">
        <v>135</v>
      </c>
      <c r="E1" s="181"/>
    </row>
    <row r="2" spans="1:5" ht="33.75" customHeight="1">
      <c r="A2" s="182" t="s">
        <v>136</v>
      </c>
      <c r="B2" s="182"/>
      <c r="C2" s="182"/>
      <c r="D2" s="182"/>
      <c r="E2" s="182"/>
    </row>
    <row r="3" spans="2:8" ht="20.25" customHeight="1">
      <c r="B3" s="184" t="s">
        <v>312</v>
      </c>
      <c r="C3" s="184"/>
      <c r="D3" s="184"/>
      <c r="E3" s="184"/>
      <c r="G3" s="194"/>
      <c r="H3" s="194"/>
    </row>
    <row r="4" spans="2:8" ht="20.25" customHeight="1">
      <c r="B4" s="185" t="s">
        <v>137</v>
      </c>
      <c r="C4" s="185"/>
      <c r="D4" s="185"/>
      <c r="E4" s="185"/>
      <c r="F4" s="5"/>
      <c r="G4" s="194"/>
      <c r="H4" s="194"/>
    </row>
    <row r="5" spans="2:8" ht="24.75" customHeight="1">
      <c r="B5" s="183" t="s">
        <v>324</v>
      </c>
      <c r="C5" s="183"/>
      <c r="D5" s="183"/>
      <c r="E5" s="183"/>
      <c r="G5" s="194"/>
      <c r="H5" s="194"/>
    </row>
    <row r="6" spans="1:5" ht="25.5" customHeight="1">
      <c r="A6" s="6" t="s">
        <v>131</v>
      </c>
      <c r="B6" s="188" t="s">
        <v>144</v>
      </c>
      <c r="C6" s="189"/>
      <c r="D6" s="7" t="s">
        <v>106</v>
      </c>
      <c r="E6" s="7" t="s">
        <v>123</v>
      </c>
    </row>
    <row r="7" spans="1:6" ht="12.75" customHeight="1">
      <c r="A7" s="8">
        <v>1</v>
      </c>
      <c r="B7" s="166" t="s">
        <v>124</v>
      </c>
      <c r="C7" s="166"/>
      <c r="D7" s="8" t="s">
        <v>0</v>
      </c>
      <c r="E7" s="15">
        <v>33</v>
      </c>
      <c r="F7" s="9"/>
    </row>
    <row r="8" spans="1:6" ht="12.75" customHeight="1">
      <c r="A8" s="8">
        <v>2</v>
      </c>
      <c r="B8" s="166" t="s">
        <v>1</v>
      </c>
      <c r="C8" s="166"/>
      <c r="D8" s="8" t="s">
        <v>2</v>
      </c>
      <c r="E8" s="15">
        <v>293030</v>
      </c>
      <c r="F8" s="9"/>
    </row>
    <row r="9" spans="1:6" ht="12.75" customHeight="1">
      <c r="A9" s="8">
        <v>3</v>
      </c>
      <c r="B9" s="166" t="s">
        <v>3</v>
      </c>
      <c r="C9" s="166"/>
      <c r="D9" s="8" t="s">
        <v>2</v>
      </c>
      <c r="E9" s="15">
        <f>E10+E11</f>
        <v>237427</v>
      </c>
      <c r="F9" s="9"/>
    </row>
    <row r="10" spans="1:6" ht="12.75" customHeight="1">
      <c r="A10" s="8">
        <v>4</v>
      </c>
      <c r="B10" s="180" t="s">
        <v>4</v>
      </c>
      <c r="C10" s="180"/>
      <c r="D10" s="8" t="s">
        <v>2</v>
      </c>
      <c r="E10" s="15">
        <v>236476</v>
      </c>
      <c r="F10" s="9"/>
    </row>
    <row r="11" spans="1:6" ht="12.75" customHeight="1">
      <c r="A11" s="8">
        <v>5</v>
      </c>
      <c r="B11" s="180" t="s">
        <v>5</v>
      </c>
      <c r="C11" s="180"/>
      <c r="D11" s="8" t="s">
        <v>2</v>
      </c>
      <c r="E11" s="15">
        <v>951</v>
      </c>
      <c r="F11" s="9"/>
    </row>
    <row r="12" spans="1:6" ht="12.75" customHeight="1">
      <c r="A12" s="8">
        <v>6</v>
      </c>
      <c r="B12" s="171" t="s">
        <v>217</v>
      </c>
      <c r="C12" s="172"/>
      <c r="D12" s="10" t="s">
        <v>2</v>
      </c>
      <c r="E12" s="15">
        <v>0</v>
      </c>
      <c r="F12" s="9"/>
    </row>
    <row r="13" spans="1:6" ht="12.75" customHeight="1">
      <c r="A13" s="8">
        <v>7</v>
      </c>
      <c r="B13" s="171" t="s">
        <v>145</v>
      </c>
      <c r="C13" s="172"/>
      <c r="D13" s="8" t="s">
        <v>2</v>
      </c>
      <c r="E13" s="15">
        <v>0</v>
      </c>
      <c r="F13" s="9"/>
    </row>
    <row r="14" spans="1:6" ht="12.75" customHeight="1">
      <c r="A14" s="8">
        <v>8</v>
      </c>
      <c r="B14" s="164" t="s">
        <v>45</v>
      </c>
      <c r="C14" s="165"/>
      <c r="D14" s="8" t="s">
        <v>0</v>
      </c>
      <c r="E14" s="15">
        <v>0</v>
      </c>
      <c r="F14" s="9"/>
    </row>
    <row r="15" spans="1:6" ht="12.75" customHeight="1">
      <c r="A15" s="8">
        <v>9</v>
      </c>
      <c r="B15" s="164" t="s">
        <v>152</v>
      </c>
      <c r="C15" s="165"/>
      <c r="D15" s="8" t="s">
        <v>10</v>
      </c>
      <c r="E15" s="15">
        <v>0</v>
      </c>
      <c r="F15" s="9"/>
    </row>
    <row r="16" spans="1:6" ht="12.75" customHeight="1">
      <c r="A16" s="8">
        <v>10</v>
      </c>
      <c r="B16" s="166" t="s">
        <v>6</v>
      </c>
      <c r="C16" s="166"/>
      <c r="D16" s="8" t="s">
        <v>0</v>
      </c>
      <c r="E16" s="53">
        <f>E17+E18+E19</f>
        <v>97918</v>
      </c>
      <c r="F16" s="9"/>
    </row>
    <row r="17" spans="1:6" ht="12.75" customHeight="1">
      <c r="A17" s="8">
        <v>11</v>
      </c>
      <c r="B17" s="180" t="s">
        <v>7</v>
      </c>
      <c r="C17" s="180"/>
      <c r="D17" s="8" t="s">
        <v>0</v>
      </c>
      <c r="E17" s="15">
        <v>94948</v>
      </c>
      <c r="F17" s="9"/>
    </row>
    <row r="18" spans="1:6" ht="12.75" customHeight="1">
      <c r="A18" s="8">
        <v>12</v>
      </c>
      <c r="B18" s="180" t="s">
        <v>8</v>
      </c>
      <c r="C18" s="180"/>
      <c r="D18" s="8" t="s">
        <v>0</v>
      </c>
      <c r="E18" s="15">
        <v>241</v>
      </c>
      <c r="F18" s="9"/>
    </row>
    <row r="19" spans="1:6" ht="12.75" customHeight="1">
      <c r="A19" s="8">
        <v>13</v>
      </c>
      <c r="B19" s="180" t="s">
        <v>9</v>
      </c>
      <c r="C19" s="180"/>
      <c r="D19" s="8" t="s">
        <v>0</v>
      </c>
      <c r="E19" s="15">
        <v>2729</v>
      </c>
      <c r="F19" s="9"/>
    </row>
    <row r="20" spans="1:6" ht="12.75" customHeight="1">
      <c r="A20" s="8">
        <v>14</v>
      </c>
      <c r="B20" s="166" t="s">
        <v>153</v>
      </c>
      <c r="C20" s="166"/>
      <c r="D20" s="8" t="s">
        <v>10</v>
      </c>
      <c r="E20" s="69">
        <f>E9/E8</f>
        <v>0.8102480974644234</v>
      </c>
      <c r="F20" s="9"/>
    </row>
    <row r="21" spans="1:6" ht="12.75" customHeight="1">
      <c r="A21" s="8">
        <v>15</v>
      </c>
      <c r="B21" s="180" t="s">
        <v>154</v>
      </c>
      <c r="C21" s="180"/>
      <c r="D21" s="8" t="s">
        <v>10</v>
      </c>
      <c r="E21" s="70">
        <f>E10/E9</f>
        <v>0.9959945583274017</v>
      </c>
      <c r="F21" s="9"/>
    </row>
    <row r="22" spans="1:6" ht="12.75" customHeight="1">
      <c r="A22" s="8">
        <v>16</v>
      </c>
      <c r="B22" s="180" t="s">
        <v>155</v>
      </c>
      <c r="C22" s="180"/>
      <c r="D22" s="8" t="s">
        <v>10</v>
      </c>
      <c r="E22" s="70">
        <f>E11/E9</f>
        <v>0.004005441672598314</v>
      </c>
      <c r="F22" s="9"/>
    </row>
    <row r="23" spans="1:6" ht="12.75" customHeight="1">
      <c r="A23" s="8">
        <v>17</v>
      </c>
      <c r="B23" s="166" t="s">
        <v>11</v>
      </c>
      <c r="C23" s="166"/>
      <c r="D23" s="8" t="s">
        <v>0</v>
      </c>
      <c r="E23" s="56">
        <v>70648</v>
      </c>
      <c r="F23" s="9"/>
    </row>
    <row r="24" spans="1:6" ht="12.75" customHeight="1">
      <c r="A24" s="8">
        <v>18</v>
      </c>
      <c r="B24" s="180" t="s">
        <v>7</v>
      </c>
      <c r="C24" s="180"/>
      <c r="D24" s="8" t="s">
        <v>0</v>
      </c>
      <c r="E24" s="56">
        <f>58127+12837</f>
        <v>70964</v>
      </c>
      <c r="F24" s="9"/>
    </row>
    <row r="25" spans="1:6" ht="12.75" customHeight="1">
      <c r="A25" s="8">
        <v>19</v>
      </c>
      <c r="B25" s="180" t="s">
        <v>8</v>
      </c>
      <c r="C25" s="180"/>
      <c r="D25" s="8" t="s">
        <v>0</v>
      </c>
      <c r="E25" s="56">
        <v>236</v>
      </c>
      <c r="F25" s="9"/>
    </row>
    <row r="26" spans="1:6" ht="12.75" customHeight="1">
      <c r="A26" s="8">
        <v>20</v>
      </c>
      <c r="B26" s="180" t="s">
        <v>9</v>
      </c>
      <c r="C26" s="180"/>
      <c r="D26" s="8" t="s">
        <v>0</v>
      </c>
      <c r="E26" s="56">
        <v>2661</v>
      </c>
      <c r="F26" s="9"/>
    </row>
    <row r="27" spans="1:6" ht="12.75" customHeight="1">
      <c r="A27" s="8">
        <v>21</v>
      </c>
      <c r="B27" s="166" t="s">
        <v>156</v>
      </c>
      <c r="C27" s="166"/>
      <c r="D27" s="8" t="s">
        <v>10</v>
      </c>
      <c r="E27" s="70">
        <f>E23/E16</f>
        <v>0.7215016646581833</v>
      </c>
      <c r="F27" s="11"/>
    </row>
    <row r="28" spans="1:6" ht="12.75" customHeight="1">
      <c r="A28" s="8">
        <v>22</v>
      </c>
      <c r="B28" s="180" t="s">
        <v>157</v>
      </c>
      <c r="C28" s="180"/>
      <c r="D28" s="8" t="s">
        <v>10</v>
      </c>
      <c r="E28" s="70">
        <f>E24/E17</f>
        <v>0.7473985760626869</v>
      </c>
      <c r="F28" s="11"/>
    </row>
    <row r="29" spans="1:6" ht="12.75" customHeight="1">
      <c r="A29" s="8">
        <v>23</v>
      </c>
      <c r="B29" s="180" t="s">
        <v>158</v>
      </c>
      <c r="C29" s="180"/>
      <c r="D29" s="8" t="s">
        <v>10</v>
      </c>
      <c r="E29" s="70">
        <f>E25/E18</f>
        <v>0.979253112033195</v>
      </c>
      <c r="F29" s="11"/>
    </row>
    <row r="30" spans="1:6" ht="12.75" customHeight="1">
      <c r="A30" s="8">
        <v>24</v>
      </c>
      <c r="B30" s="180" t="s">
        <v>159</v>
      </c>
      <c r="C30" s="180"/>
      <c r="D30" s="8" t="s">
        <v>10</v>
      </c>
      <c r="E30" s="70">
        <f>E26/E19</f>
        <v>0.9750824477830707</v>
      </c>
      <c r="F30" s="9"/>
    </row>
    <row r="31" spans="1:6" ht="12.75" customHeight="1">
      <c r="A31" s="8">
        <v>25</v>
      </c>
      <c r="B31" s="166" t="s">
        <v>12</v>
      </c>
      <c r="C31" s="166"/>
      <c r="D31" s="8" t="s">
        <v>13</v>
      </c>
      <c r="E31" s="60">
        <f>E32+E33+E34</f>
        <v>649.5</v>
      </c>
      <c r="F31" s="9"/>
    </row>
    <row r="32" spans="1:6" ht="12.75" customHeight="1">
      <c r="A32" s="8">
        <v>26</v>
      </c>
      <c r="B32" s="180" t="s">
        <v>14</v>
      </c>
      <c r="C32" s="180"/>
      <c r="D32" s="8" t="s">
        <v>13</v>
      </c>
      <c r="E32" s="60">
        <v>216.5</v>
      </c>
      <c r="F32" s="9"/>
    </row>
    <row r="33" spans="1:6" ht="12.75" customHeight="1">
      <c r="A33" s="8">
        <v>27</v>
      </c>
      <c r="B33" s="180" t="s">
        <v>15</v>
      </c>
      <c r="C33" s="180"/>
      <c r="D33" s="8" t="s">
        <v>13</v>
      </c>
      <c r="E33" s="60">
        <v>366.2</v>
      </c>
      <c r="F33" s="9"/>
    </row>
    <row r="34" spans="1:6" ht="12.75" customHeight="1">
      <c r="A34" s="8">
        <v>28</v>
      </c>
      <c r="B34" s="180" t="s">
        <v>146</v>
      </c>
      <c r="C34" s="180"/>
      <c r="D34" s="8" t="s">
        <v>13</v>
      </c>
      <c r="E34" s="60">
        <v>66.8</v>
      </c>
      <c r="F34" s="9"/>
    </row>
    <row r="35" spans="1:6" ht="12.75" customHeight="1">
      <c r="A35" s="8">
        <v>29</v>
      </c>
      <c r="B35" s="166" t="s">
        <v>160</v>
      </c>
      <c r="C35" s="166"/>
      <c r="D35" s="8" t="s">
        <v>16</v>
      </c>
      <c r="E35" s="60">
        <f>E16/E31</f>
        <v>150.7590454195535</v>
      </c>
      <c r="F35" s="9"/>
    </row>
    <row r="36" spans="1:6" ht="12.75" customHeight="1">
      <c r="A36" s="8">
        <v>30</v>
      </c>
      <c r="B36" s="166" t="s">
        <v>17</v>
      </c>
      <c r="C36" s="166"/>
      <c r="D36" s="8" t="s">
        <v>13</v>
      </c>
      <c r="E36" s="60">
        <f>E37+E38+E39</f>
        <v>113.8</v>
      </c>
      <c r="F36" s="9"/>
    </row>
    <row r="37" spans="1:6" ht="12.75" customHeight="1">
      <c r="A37" s="8">
        <v>31</v>
      </c>
      <c r="B37" s="180" t="s">
        <v>14</v>
      </c>
      <c r="C37" s="180"/>
      <c r="D37" s="8" t="s">
        <v>13</v>
      </c>
      <c r="E37" s="60">
        <v>20.1</v>
      </c>
      <c r="F37" s="9"/>
    </row>
    <row r="38" spans="1:6" ht="12.75" customHeight="1">
      <c r="A38" s="8">
        <v>32</v>
      </c>
      <c r="B38" s="180" t="s">
        <v>15</v>
      </c>
      <c r="C38" s="180"/>
      <c r="D38" s="8" t="s">
        <v>13</v>
      </c>
      <c r="E38" s="60">
        <v>66</v>
      </c>
      <c r="F38" s="9"/>
    </row>
    <row r="39" spans="1:6" ht="12.75" customHeight="1">
      <c r="A39" s="8">
        <v>33</v>
      </c>
      <c r="B39" s="180" t="s">
        <v>146</v>
      </c>
      <c r="C39" s="180"/>
      <c r="D39" s="8" t="s">
        <v>13</v>
      </c>
      <c r="E39" s="60">
        <v>27.7</v>
      </c>
      <c r="F39" s="9"/>
    </row>
    <row r="40" spans="1:6" ht="12.75" customHeight="1">
      <c r="A40" s="8">
        <v>34</v>
      </c>
      <c r="B40" s="166" t="s">
        <v>161</v>
      </c>
      <c r="C40" s="166"/>
      <c r="D40" s="8" t="s">
        <v>10</v>
      </c>
      <c r="E40" s="70">
        <f>E36/E31</f>
        <v>0.175211701308699</v>
      </c>
      <c r="F40" s="11"/>
    </row>
    <row r="41" spans="1:6" ht="12.75" customHeight="1">
      <c r="A41" s="8">
        <v>35</v>
      </c>
      <c r="B41" s="180" t="s">
        <v>162</v>
      </c>
      <c r="C41" s="180"/>
      <c r="D41" s="8" t="s">
        <v>10</v>
      </c>
      <c r="E41" s="70">
        <f>E37/E32</f>
        <v>0.09284064665127022</v>
      </c>
      <c r="F41" s="11"/>
    </row>
    <row r="42" spans="1:6" ht="12.75" customHeight="1">
      <c r="A42" s="8">
        <v>36</v>
      </c>
      <c r="B42" s="180" t="s">
        <v>163</v>
      </c>
      <c r="C42" s="180"/>
      <c r="D42" s="8" t="s">
        <v>10</v>
      </c>
      <c r="E42" s="70">
        <f>E38/E33</f>
        <v>0.18022938285090115</v>
      </c>
      <c r="F42" s="11"/>
    </row>
    <row r="43" spans="1:6" ht="12.75" customHeight="1">
      <c r="A43" s="8">
        <v>37</v>
      </c>
      <c r="B43" s="180" t="s">
        <v>164</v>
      </c>
      <c r="C43" s="180"/>
      <c r="D43" s="8" t="s">
        <v>10</v>
      </c>
      <c r="E43" s="70">
        <f>E39/E34</f>
        <v>0.41467065868263475</v>
      </c>
      <c r="F43" s="11"/>
    </row>
    <row r="44" spans="1:6" ht="12.75" customHeight="1">
      <c r="A44" s="8">
        <v>38</v>
      </c>
      <c r="B44" s="166" t="s">
        <v>18</v>
      </c>
      <c r="C44" s="166"/>
      <c r="D44" s="8" t="s">
        <v>2</v>
      </c>
      <c r="E44" s="56">
        <v>346</v>
      </c>
      <c r="F44" s="9"/>
    </row>
    <row r="45" spans="1:6" ht="12.75" customHeight="1">
      <c r="A45" s="8">
        <v>39</v>
      </c>
      <c r="B45" s="166" t="s">
        <v>19</v>
      </c>
      <c r="C45" s="166"/>
      <c r="D45" s="8" t="s">
        <v>2</v>
      </c>
      <c r="E45" s="56">
        <v>330</v>
      </c>
      <c r="F45" s="9"/>
    </row>
    <row r="46" spans="1:6" ht="12.75" customHeight="1">
      <c r="A46" s="8">
        <v>40</v>
      </c>
      <c r="B46" s="166" t="s">
        <v>165</v>
      </c>
      <c r="C46" s="166"/>
      <c r="D46" s="8" t="s">
        <v>20</v>
      </c>
      <c r="E46" s="54">
        <f>E45/E16*1000</f>
        <v>3.3701668743234134</v>
      </c>
      <c r="F46" s="11"/>
    </row>
    <row r="47" spans="1:6" ht="12.75" customHeight="1">
      <c r="A47" s="8">
        <v>41</v>
      </c>
      <c r="B47" s="166" t="s">
        <v>166</v>
      </c>
      <c r="C47" s="166"/>
      <c r="D47" s="8" t="s">
        <v>21</v>
      </c>
      <c r="E47" s="54">
        <f>E45/E31</f>
        <v>0.5080831408775982</v>
      </c>
      <c r="F47" s="9"/>
    </row>
    <row r="48" spans="1:6" ht="12.75" customHeight="1">
      <c r="A48" s="8">
        <v>42</v>
      </c>
      <c r="B48" s="166" t="s">
        <v>325</v>
      </c>
      <c r="C48" s="166"/>
      <c r="D48" s="8" t="s">
        <v>23</v>
      </c>
      <c r="E48" s="60">
        <v>7154.8</v>
      </c>
      <c r="F48" s="9"/>
    </row>
    <row r="49" spans="1:6" ht="12.75" customHeight="1">
      <c r="A49" s="8">
        <v>43</v>
      </c>
      <c r="B49" s="171" t="s">
        <v>74</v>
      </c>
      <c r="C49" s="172"/>
      <c r="D49" s="8" t="s">
        <v>75</v>
      </c>
      <c r="E49" s="60">
        <f>E48/181</f>
        <v>39.5292817679558</v>
      </c>
      <c r="F49" s="9"/>
    </row>
    <row r="50" spans="1:6" ht="12.75" customHeight="1">
      <c r="A50" s="8">
        <v>44</v>
      </c>
      <c r="B50" s="164" t="s">
        <v>326</v>
      </c>
      <c r="C50" s="165"/>
      <c r="D50" s="8" t="s">
        <v>23</v>
      </c>
      <c r="E50" s="60">
        <v>0</v>
      </c>
      <c r="F50" s="9"/>
    </row>
    <row r="51" spans="1:6" ht="12.75" customHeight="1">
      <c r="A51" s="8">
        <v>45</v>
      </c>
      <c r="B51" s="166" t="s">
        <v>327</v>
      </c>
      <c r="C51" s="166"/>
      <c r="D51" s="8" t="s">
        <v>23</v>
      </c>
      <c r="E51" s="60">
        <v>5693.1</v>
      </c>
      <c r="F51" s="9"/>
    </row>
    <row r="52" spans="1:6" ht="12.75" customHeight="1">
      <c r="A52" s="8">
        <v>46</v>
      </c>
      <c r="B52" s="171" t="s">
        <v>77</v>
      </c>
      <c r="C52" s="172"/>
      <c r="D52" s="8" t="s">
        <v>75</v>
      </c>
      <c r="E52" s="60">
        <f>E51/185</f>
        <v>30.773513513513514</v>
      </c>
      <c r="F52" s="9"/>
    </row>
    <row r="53" spans="1:6" ht="12.75" customHeight="1">
      <c r="A53" s="177" t="s">
        <v>141</v>
      </c>
      <c r="B53" s="177"/>
      <c r="C53" s="177"/>
      <c r="D53" s="177"/>
      <c r="E53" s="177"/>
      <c r="F53" s="9"/>
    </row>
    <row r="54" spans="1:6" ht="12.75" customHeight="1">
      <c r="A54" s="8">
        <v>47</v>
      </c>
      <c r="B54" s="166" t="s">
        <v>328</v>
      </c>
      <c r="C54" s="166"/>
      <c r="D54" s="8" t="s">
        <v>23</v>
      </c>
      <c r="E54" s="60">
        <v>6880.3</v>
      </c>
      <c r="F54" s="9"/>
    </row>
    <row r="55" spans="1:6" ht="12.75" customHeight="1">
      <c r="A55" s="8">
        <v>48</v>
      </c>
      <c r="B55" s="166" t="s">
        <v>83</v>
      </c>
      <c r="C55" s="166"/>
      <c r="D55" s="8" t="s">
        <v>75</v>
      </c>
      <c r="E55" s="60">
        <f>E54/182</f>
        <v>37.80384615384615</v>
      </c>
      <c r="F55" s="9"/>
    </row>
    <row r="56" spans="1:6" ht="12.75" customHeight="1">
      <c r="A56" s="8">
        <v>49</v>
      </c>
      <c r="B56" s="171" t="s">
        <v>329</v>
      </c>
      <c r="C56" s="171"/>
      <c r="D56" s="8" t="s">
        <v>23</v>
      </c>
      <c r="E56" s="60">
        <v>5210.5</v>
      </c>
      <c r="F56" s="9"/>
    </row>
    <row r="57" spans="1:6" ht="12.75" customHeight="1">
      <c r="A57" s="8">
        <v>50</v>
      </c>
      <c r="B57" s="167" t="s">
        <v>30</v>
      </c>
      <c r="C57" s="167"/>
      <c r="D57" s="8" t="s">
        <v>23</v>
      </c>
      <c r="E57" s="60">
        <v>4368</v>
      </c>
      <c r="F57" s="9"/>
    </row>
    <row r="58" spans="1:6" ht="12.75" customHeight="1">
      <c r="A58" s="8">
        <v>51</v>
      </c>
      <c r="B58" s="171" t="s">
        <v>167</v>
      </c>
      <c r="C58" s="172"/>
      <c r="D58" s="8" t="s">
        <v>23</v>
      </c>
      <c r="E58" s="60">
        <f>E59+E60</f>
        <v>185.8</v>
      </c>
      <c r="F58" s="13"/>
    </row>
    <row r="59" spans="1:6" ht="12.75" customHeight="1">
      <c r="A59" s="8">
        <v>52</v>
      </c>
      <c r="B59" s="167" t="s">
        <v>26</v>
      </c>
      <c r="C59" s="168"/>
      <c r="D59" s="8" t="s">
        <v>23</v>
      </c>
      <c r="E59" s="60">
        <v>108.7</v>
      </c>
      <c r="F59" s="9"/>
    </row>
    <row r="60" spans="1:6" ht="12.75" customHeight="1">
      <c r="A60" s="8">
        <v>53</v>
      </c>
      <c r="B60" s="167" t="s">
        <v>27</v>
      </c>
      <c r="C60" s="168"/>
      <c r="D60" s="8" t="s">
        <v>23</v>
      </c>
      <c r="E60" s="60">
        <v>77.1</v>
      </c>
      <c r="F60" s="13"/>
    </row>
    <row r="61" spans="1:6" ht="12.75" customHeight="1">
      <c r="A61" s="8">
        <v>54</v>
      </c>
      <c r="B61" s="164" t="s">
        <v>168</v>
      </c>
      <c r="C61" s="165"/>
      <c r="D61" s="8" t="s">
        <v>10</v>
      </c>
      <c r="E61" s="70">
        <f>E58/E54</f>
        <v>0.02700463642573725</v>
      </c>
      <c r="F61" s="9"/>
    </row>
    <row r="62" spans="1:6" ht="12.75" customHeight="1">
      <c r="A62" s="8">
        <v>55</v>
      </c>
      <c r="B62" s="171" t="s">
        <v>169</v>
      </c>
      <c r="C62" s="171"/>
      <c r="D62" s="8" t="s">
        <v>23</v>
      </c>
      <c r="E62" s="60">
        <f>E63+E64</f>
        <v>1758.5</v>
      </c>
      <c r="F62" s="13"/>
    </row>
    <row r="63" spans="1:6" ht="12.75" customHeight="1">
      <c r="A63" s="8">
        <v>56</v>
      </c>
      <c r="B63" s="167" t="s">
        <v>170</v>
      </c>
      <c r="C63" s="167"/>
      <c r="D63" s="8" t="s">
        <v>23</v>
      </c>
      <c r="E63" s="60">
        <v>165.8</v>
      </c>
      <c r="F63" s="13"/>
    </row>
    <row r="64" spans="1:6" ht="12.75" customHeight="1">
      <c r="A64" s="8">
        <v>57</v>
      </c>
      <c r="B64" s="180" t="s">
        <v>171</v>
      </c>
      <c r="C64" s="180"/>
      <c r="D64" s="8" t="s">
        <v>23</v>
      </c>
      <c r="E64" s="60">
        <v>1592.7</v>
      </c>
      <c r="F64" s="13"/>
    </row>
    <row r="65" spans="1:6" ht="12.75" customHeight="1">
      <c r="A65" s="8">
        <v>58</v>
      </c>
      <c r="B65" s="166" t="s">
        <v>172</v>
      </c>
      <c r="C65" s="166"/>
      <c r="D65" s="8" t="s">
        <v>10</v>
      </c>
      <c r="E65" s="70">
        <f>E62/E54</f>
        <v>0.2555847855471418</v>
      </c>
      <c r="F65" s="9"/>
    </row>
    <row r="66" spans="1:6" ht="12.75" customHeight="1">
      <c r="A66" s="8">
        <v>59</v>
      </c>
      <c r="B66" s="166" t="s">
        <v>330</v>
      </c>
      <c r="C66" s="166"/>
      <c r="D66" s="8" t="s">
        <v>31</v>
      </c>
      <c r="E66" s="54">
        <f>E64/E31</f>
        <v>2.4521939953810623</v>
      </c>
      <c r="F66" s="9"/>
    </row>
    <row r="67" spans="1:6" ht="12.75" customHeight="1">
      <c r="A67" s="8">
        <v>60</v>
      </c>
      <c r="B67" s="166" t="s">
        <v>174</v>
      </c>
      <c r="C67" s="166"/>
      <c r="D67" s="8" t="s">
        <v>92</v>
      </c>
      <c r="E67" s="54">
        <f>E54/E9*1000000/182</f>
        <v>159.2230291999063</v>
      </c>
      <c r="F67" s="9"/>
    </row>
    <row r="68" spans="1:6" ht="12.75" customHeight="1">
      <c r="A68" s="8">
        <v>61</v>
      </c>
      <c r="B68" s="166" t="s">
        <v>175</v>
      </c>
      <c r="C68" s="166"/>
      <c r="D68" s="8" t="s">
        <v>92</v>
      </c>
      <c r="E68" s="54">
        <f>E57/E9*1000000/182</f>
        <v>101.08370151667671</v>
      </c>
      <c r="F68" s="9"/>
    </row>
    <row r="69" spans="1:6" ht="12.75" customHeight="1">
      <c r="A69" s="8">
        <v>62</v>
      </c>
      <c r="B69" s="171" t="s">
        <v>37</v>
      </c>
      <c r="C69" s="172"/>
      <c r="D69" s="8" t="s">
        <v>0</v>
      </c>
      <c r="E69" s="57">
        <v>31</v>
      </c>
      <c r="F69" s="9"/>
    </row>
    <row r="70" spans="1:6" ht="12.75" customHeight="1">
      <c r="A70" s="8">
        <v>63</v>
      </c>
      <c r="B70" s="166" t="s">
        <v>35</v>
      </c>
      <c r="C70" s="166"/>
      <c r="D70" s="8" t="s">
        <v>36</v>
      </c>
      <c r="E70" s="57">
        <v>109.3</v>
      </c>
      <c r="F70" s="9"/>
    </row>
    <row r="71" spans="1:6" ht="12.75" customHeight="1">
      <c r="A71" s="8">
        <v>64</v>
      </c>
      <c r="B71" s="166" t="s">
        <v>38</v>
      </c>
      <c r="C71" s="166"/>
      <c r="D71" s="8" t="s">
        <v>36</v>
      </c>
      <c r="E71" s="58">
        <v>109</v>
      </c>
      <c r="F71" s="9"/>
    </row>
    <row r="72" spans="1:6" ht="12.75" customHeight="1">
      <c r="A72" s="8">
        <v>65</v>
      </c>
      <c r="B72" s="166" t="s">
        <v>176</v>
      </c>
      <c r="C72" s="166"/>
      <c r="D72" s="8" t="s">
        <v>10</v>
      </c>
      <c r="E72" s="54">
        <v>99.73</v>
      </c>
      <c r="F72" s="9"/>
    </row>
    <row r="73" spans="1:6" ht="12.75" customHeight="1">
      <c r="A73" s="8">
        <v>66</v>
      </c>
      <c r="B73" s="166" t="s">
        <v>32</v>
      </c>
      <c r="C73" s="166"/>
      <c r="D73" s="8" t="s">
        <v>0</v>
      </c>
      <c r="E73" s="57">
        <v>0</v>
      </c>
      <c r="F73" s="9"/>
    </row>
    <row r="74" spans="1:6" ht="12.75" customHeight="1">
      <c r="A74" s="8">
        <v>67</v>
      </c>
      <c r="B74" s="166" t="s">
        <v>147</v>
      </c>
      <c r="C74" s="166"/>
      <c r="D74" s="8" t="s">
        <v>0</v>
      </c>
      <c r="E74" s="57">
        <v>7</v>
      </c>
      <c r="F74" s="9"/>
    </row>
    <row r="75" spans="1:6" ht="12.75" customHeight="1">
      <c r="A75" s="8">
        <v>68</v>
      </c>
      <c r="B75" s="197" t="s">
        <v>122</v>
      </c>
      <c r="C75" s="198"/>
      <c r="D75" s="8" t="s">
        <v>0</v>
      </c>
      <c r="E75" s="57">
        <v>118</v>
      </c>
      <c r="F75" s="9"/>
    </row>
    <row r="76" spans="1:6" ht="12.75" customHeight="1">
      <c r="A76" s="8">
        <v>69</v>
      </c>
      <c r="B76" s="166" t="s">
        <v>33</v>
      </c>
      <c r="C76" s="166"/>
      <c r="D76" s="8" t="s">
        <v>0</v>
      </c>
      <c r="E76" s="57">
        <v>0</v>
      </c>
      <c r="F76" s="9"/>
    </row>
    <row r="77" spans="1:6" ht="12.75" customHeight="1">
      <c r="A77" s="8">
        <v>70</v>
      </c>
      <c r="B77" s="166" t="s">
        <v>177</v>
      </c>
      <c r="C77" s="166"/>
      <c r="D77" s="8" t="s">
        <v>0</v>
      </c>
      <c r="E77" s="57">
        <v>118</v>
      </c>
      <c r="F77" s="9"/>
    </row>
    <row r="78" spans="1:6" ht="12.75" customHeight="1">
      <c r="A78" s="8">
        <v>71</v>
      </c>
      <c r="B78" s="166" t="s">
        <v>34</v>
      </c>
      <c r="C78" s="166"/>
      <c r="D78" s="8" t="s">
        <v>0</v>
      </c>
      <c r="E78" s="59">
        <v>7</v>
      </c>
      <c r="F78" s="9"/>
    </row>
    <row r="79" spans="1:6" ht="12.75" customHeight="1">
      <c r="A79" s="8">
        <v>72</v>
      </c>
      <c r="B79" s="171" t="s">
        <v>95</v>
      </c>
      <c r="C79" s="172"/>
      <c r="D79" s="8" t="s">
        <v>46</v>
      </c>
      <c r="E79" s="60">
        <v>8902.6</v>
      </c>
      <c r="F79" s="9"/>
    </row>
    <row r="80" spans="1:6" ht="12.75" customHeight="1">
      <c r="A80" s="8">
        <v>73</v>
      </c>
      <c r="B80" s="171" t="s">
        <v>76</v>
      </c>
      <c r="C80" s="172"/>
      <c r="D80" s="8" t="s">
        <v>47</v>
      </c>
      <c r="E80" s="71">
        <v>1.2443</v>
      </c>
      <c r="F80" s="9"/>
    </row>
    <row r="81" spans="1:6" ht="12.75" customHeight="1">
      <c r="A81" s="8">
        <v>74</v>
      </c>
      <c r="B81" s="166" t="s">
        <v>101</v>
      </c>
      <c r="C81" s="166"/>
      <c r="D81" s="8" t="s">
        <v>0</v>
      </c>
      <c r="E81" s="57">
        <v>4</v>
      </c>
      <c r="F81" s="9"/>
    </row>
    <row r="82" spans="1:6" ht="12.75" customHeight="1">
      <c r="A82" s="8">
        <v>75</v>
      </c>
      <c r="B82" s="171" t="s">
        <v>96</v>
      </c>
      <c r="C82" s="172"/>
      <c r="D82" s="8" t="s">
        <v>46</v>
      </c>
      <c r="E82" s="12">
        <v>208.7</v>
      </c>
      <c r="F82" s="9"/>
    </row>
    <row r="83" spans="1:6" ht="12.75" customHeight="1">
      <c r="A83" s="8">
        <v>76</v>
      </c>
      <c r="B83" s="171" t="s">
        <v>78</v>
      </c>
      <c r="C83" s="172"/>
      <c r="D83" s="8" t="s">
        <v>47</v>
      </c>
      <c r="E83" s="62">
        <v>0.0367</v>
      </c>
      <c r="F83" s="9"/>
    </row>
    <row r="84" spans="1:6" ht="12.75" customHeight="1">
      <c r="A84" s="8">
        <v>77</v>
      </c>
      <c r="B84" s="166" t="s">
        <v>148</v>
      </c>
      <c r="C84" s="166"/>
      <c r="D84" s="8" t="s">
        <v>0</v>
      </c>
      <c r="E84" s="15">
        <v>40</v>
      </c>
      <c r="F84" s="9"/>
    </row>
    <row r="85" spans="1:6" ht="12.75" customHeight="1">
      <c r="A85" s="8">
        <v>78</v>
      </c>
      <c r="B85" s="171" t="s">
        <v>132</v>
      </c>
      <c r="C85" s="172"/>
      <c r="D85" s="8" t="s">
        <v>0</v>
      </c>
      <c r="E85" s="15">
        <v>79</v>
      </c>
      <c r="F85" s="9"/>
    </row>
    <row r="86" spans="1:6" ht="12.75" customHeight="1">
      <c r="A86" s="8">
        <v>79</v>
      </c>
      <c r="B86" s="171" t="s">
        <v>81</v>
      </c>
      <c r="C86" s="172"/>
      <c r="D86" s="8" t="s">
        <v>0</v>
      </c>
      <c r="E86" s="15">
        <v>0</v>
      </c>
      <c r="F86" s="9"/>
    </row>
    <row r="87" spans="1:6" ht="12.75" customHeight="1">
      <c r="A87" s="8">
        <v>80</v>
      </c>
      <c r="B87" s="171" t="s">
        <v>97</v>
      </c>
      <c r="C87" s="172"/>
      <c r="D87" s="8" t="s">
        <v>46</v>
      </c>
      <c r="E87" s="12">
        <v>8902.6</v>
      </c>
      <c r="F87" s="9"/>
    </row>
    <row r="88" spans="1:5" ht="12.75" customHeight="1">
      <c r="A88" s="8">
        <v>81</v>
      </c>
      <c r="B88" s="173" t="s">
        <v>82</v>
      </c>
      <c r="C88" s="173"/>
      <c r="D88" s="16" t="s">
        <v>100</v>
      </c>
      <c r="E88" s="16">
        <v>1.2151</v>
      </c>
    </row>
    <row r="89" spans="1:6" ht="12.75" customHeight="1">
      <c r="A89" s="8">
        <v>82</v>
      </c>
      <c r="B89" s="173" t="s">
        <v>103</v>
      </c>
      <c r="C89" s="173"/>
      <c r="D89" s="8" t="s">
        <v>0</v>
      </c>
      <c r="E89" s="15">
        <v>100</v>
      </c>
      <c r="F89" s="9"/>
    </row>
    <row r="90" spans="1:6" ht="12.75" customHeight="1">
      <c r="A90" s="8">
        <v>83</v>
      </c>
      <c r="B90" s="192" t="s">
        <v>102</v>
      </c>
      <c r="C90" s="193"/>
      <c r="D90" s="8" t="s">
        <v>0</v>
      </c>
      <c r="E90" s="15">
        <v>2</v>
      </c>
      <c r="F90" s="9"/>
    </row>
    <row r="91" spans="1:6" ht="12.75" customHeight="1">
      <c r="A91" s="8">
        <v>84</v>
      </c>
      <c r="B91" s="171" t="s">
        <v>178</v>
      </c>
      <c r="C91" s="172"/>
      <c r="D91" s="8" t="s">
        <v>10</v>
      </c>
      <c r="E91" s="29">
        <v>98.04</v>
      </c>
      <c r="F91" s="9"/>
    </row>
    <row r="92" spans="1:6" ht="12.75" customHeight="1">
      <c r="A92" s="8">
        <v>85</v>
      </c>
      <c r="B92" s="171" t="s">
        <v>79</v>
      </c>
      <c r="C92" s="172"/>
      <c r="D92" s="8" t="s">
        <v>0</v>
      </c>
      <c r="E92" s="15">
        <v>7</v>
      </c>
      <c r="F92" s="9"/>
    </row>
    <row r="93" spans="1:6" ht="12.75" customHeight="1">
      <c r="A93" s="8">
        <v>86</v>
      </c>
      <c r="B93" s="167" t="s">
        <v>127</v>
      </c>
      <c r="C93" s="168"/>
      <c r="D93" s="8" t="s">
        <v>0</v>
      </c>
      <c r="E93" s="15">
        <v>0</v>
      </c>
      <c r="F93" s="9"/>
    </row>
    <row r="94" spans="1:6" ht="12.75" customHeight="1">
      <c r="A94" s="8">
        <v>87</v>
      </c>
      <c r="B94" s="167" t="s">
        <v>128</v>
      </c>
      <c r="C94" s="168"/>
      <c r="D94" s="8" t="s">
        <v>0</v>
      </c>
      <c r="E94" s="15">
        <v>7</v>
      </c>
      <c r="F94" s="9"/>
    </row>
    <row r="95" spans="1:6" ht="12.75" customHeight="1">
      <c r="A95" s="8">
        <v>88</v>
      </c>
      <c r="B95" s="167" t="s">
        <v>129</v>
      </c>
      <c r="C95" s="168"/>
      <c r="D95" s="8" t="s">
        <v>0</v>
      </c>
      <c r="E95" s="15">
        <v>0</v>
      </c>
      <c r="F95" s="9"/>
    </row>
    <row r="96" spans="1:6" ht="12.75" customHeight="1">
      <c r="A96" s="8">
        <v>89</v>
      </c>
      <c r="B96" s="171" t="s">
        <v>80</v>
      </c>
      <c r="C96" s="172"/>
      <c r="D96" s="8" t="s">
        <v>0</v>
      </c>
      <c r="E96" s="15">
        <v>0</v>
      </c>
      <c r="F96" s="9"/>
    </row>
    <row r="97" spans="1:6" ht="12.75" customHeight="1">
      <c r="A97" s="8">
        <v>90</v>
      </c>
      <c r="B97" s="171" t="s">
        <v>84</v>
      </c>
      <c r="C97" s="172"/>
      <c r="D97" s="8" t="s">
        <v>0</v>
      </c>
      <c r="E97" s="15">
        <v>1</v>
      </c>
      <c r="F97" s="9"/>
    </row>
    <row r="98" spans="1:6" ht="12.75" customHeight="1">
      <c r="A98" s="8">
        <v>91</v>
      </c>
      <c r="B98" s="171" t="s">
        <v>85</v>
      </c>
      <c r="C98" s="172"/>
      <c r="D98" s="8" t="s">
        <v>0</v>
      </c>
      <c r="E98" s="15">
        <v>1</v>
      </c>
      <c r="F98" s="9"/>
    </row>
    <row r="99" spans="1:6" ht="12.75" customHeight="1">
      <c r="A99" s="8">
        <v>92</v>
      </c>
      <c r="B99" s="173" t="s">
        <v>125</v>
      </c>
      <c r="C99" s="173"/>
      <c r="D99" s="17" t="s">
        <v>0</v>
      </c>
      <c r="E99" s="15">
        <v>12</v>
      </c>
      <c r="F99" s="9"/>
    </row>
    <row r="100" spans="1:6" ht="12.75" customHeight="1">
      <c r="A100" s="8">
        <v>93</v>
      </c>
      <c r="B100" s="166" t="s">
        <v>39</v>
      </c>
      <c r="C100" s="166"/>
      <c r="D100" s="17" t="s">
        <v>75</v>
      </c>
      <c r="E100" s="12">
        <v>131</v>
      </c>
      <c r="F100" s="9"/>
    </row>
    <row r="101" spans="1:6" ht="12.75" customHeight="1">
      <c r="A101" s="8">
        <v>94</v>
      </c>
      <c r="B101" s="164" t="s">
        <v>40</v>
      </c>
      <c r="C101" s="165"/>
      <c r="D101" s="8" t="s">
        <v>75</v>
      </c>
      <c r="E101" s="12">
        <v>131</v>
      </c>
      <c r="F101" s="9"/>
    </row>
    <row r="102" spans="1:6" ht="12.75" customHeight="1">
      <c r="A102" s="8">
        <v>95</v>
      </c>
      <c r="B102" s="164" t="s">
        <v>41</v>
      </c>
      <c r="C102" s="165"/>
      <c r="D102" s="8" t="s">
        <v>75</v>
      </c>
      <c r="E102" s="12">
        <v>121.5</v>
      </c>
      <c r="F102" s="9"/>
    </row>
    <row r="103" spans="1:6" ht="12.75" customHeight="1">
      <c r="A103" s="8">
        <v>96</v>
      </c>
      <c r="B103" s="164" t="s">
        <v>179</v>
      </c>
      <c r="C103" s="165"/>
      <c r="D103" s="8" t="s">
        <v>10</v>
      </c>
      <c r="E103" s="29">
        <v>30.02</v>
      </c>
      <c r="F103" s="9"/>
    </row>
    <row r="104" spans="1:6" ht="12.75" customHeight="1">
      <c r="A104" s="8">
        <v>97</v>
      </c>
      <c r="B104" s="164" t="s">
        <v>180</v>
      </c>
      <c r="C104" s="165"/>
      <c r="D104" s="8" t="s">
        <v>10</v>
      </c>
      <c r="E104" s="29">
        <v>31.22</v>
      </c>
      <c r="F104" s="9"/>
    </row>
    <row r="105" spans="1:6" ht="12.75" customHeight="1">
      <c r="A105" s="8">
        <v>98</v>
      </c>
      <c r="B105" s="166" t="s">
        <v>181</v>
      </c>
      <c r="C105" s="166"/>
      <c r="D105" s="8" t="s">
        <v>10</v>
      </c>
      <c r="E105" s="29">
        <v>27.58</v>
      </c>
      <c r="F105" s="9"/>
    </row>
    <row r="106" spans="1:12" ht="12.75" customHeight="1">
      <c r="A106" s="8">
        <v>99</v>
      </c>
      <c r="B106" s="166" t="s">
        <v>331</v>
      </c>
      <c r="C106" s="166"/>
      <c r="D106" s="8" t="s">
        <v>43</v>
      </c>
      <c r="E106" s="15">
        <f>316+51+99</f>
        <v>466</v>
      </c>
      <c r="F106" s="9"/>
      <c r="G106" s="18"/>
      <c r="H106" s="18"/>
      <c r="I106" s="18"/>
      <c r="J106" s="18"/>
      <c r="K106" s="18"/>
      <c r="L106" s="18"/>
    </row>
    <row r="107" spans="1:12" ht="12.75" customHeight="1">
      <c r="A107" s="8">
        <v>100</v>
      </c>
      <c r="B107" s="166" t="s">
        <v>182</v>
      </c>
      <c r="C107" s="166"/>
      <c r="D107" s="8" t="s">
        <v>44</v>
      </c>
      <c r="E107" s="12">
        <f>E106/E31</f>
        <v>0.7174749807544265</v>
      </c>
      <c r="F107" s="19"/>
      <c r="G107" s="20"/>
      <c r="H107" s="20"/>
      <c r="I107" s="20"/>
      <c r="J107" s="20"/>
      <c r="K107" s="20"/>
      <c r="L107" s="20"/>
    </row>
    <row r="108" spans="1:6" ht="12.75" customHeight="1">
      <c r="A108" s="8">
        <v>101</v>
      </c>
      <c r="B108" s="164" t="s">
        <v>332</v>
      </c>
      <c r="C108" s="165"/>
      <c r="D108" s="8" t="s">
        <v>46</v>
      </c>
      <c r="E108" s="12">
        <v>8902.6</v>
      </c>
      <c r="F108" s="9"/>
    </row>
    <row r="109" spans="1:6" ht="12.75" customHeight="1">
      <c r="A109" s="8">
        <v>102</v>
      </c>
      <c r="B109" s="164" t="s">
        <v>321</v>
      </c>
      <c r="C109" s="165"/>
      <c r="D109" s="8" t="s">
        <v>218</v>
      </c>
      <c r="E109" s="12">
        <v>10908</v>
      </c>
      <c r="F109" s="9"/>
    </row>
    <row r="110" spans="1:6" ht="12.75" customHeight="1">
      <c r="A110" s="8">
        <v>103</v>
      </c>
      <c r="B110" s="164" t="s">
        <v>183</v>
      </c>
      <c r="C110" s="165"/>
      <c r="D110" s="8" t="s">
        <v>47</v>
      </c>
      <c r="E110" s="62">
        <v>1.2443</v>
      </c>
      <c r="F110" s="9"/>
    </row>
    <row r="111" spans="1:6" ht="12.75" customHeight="1">
      <c r="A111" s="8">
        <v>104</v>
      </c>
      <c r="B111" s="164" t="s">
        <v>333</v>
      </c>
      <c r="C111" s="165"/>
      <c r="D111" s="8" t="s">
        <v>218</v>
      </c>
      <c r="E111" s="12">
        <v>32082</v>
      </c>
      <c r="F111" s="9"/>
    </row>
    <row r="112" spans="1:6" ht="12.75" customHeight="1">
      <c r="A112" s="8">
        <v>105</v>
      </c>
      <c r="B112" s="164" t="s">
        <v>184</v>
      </c>
      <c r="C112" s="165"/>
      <c r="D112" s="8" t="s">
        <v>49</v>
      </c>
      <c r="E112" s="21">
        <f>E111/E56</f>
        <v>6.157182612033394</v>
      </c>
      <c r="F112" s="9"/>
    </row>
    <row r="113" spans="1:7" ht="12.75" customHeight="1">
      <c r="A113" s="8">
        <v>106</v>
      </c>
      <c r="B113" s="164" t="s">
        <v>334</v>
      </c>
      <c r="C113" s="165"/>
      <c r="D113" s="8" t="s">
        <v>218</v>
      </c>
      <c r="E113" s="12">
        <v>9713</v>
      </c>
      <c r="F113" s="9"/>
      <c r="G113" s="22"/>
    </row>
    <row r="114" spans="1:6" ht="12.75" customHeight="1">
      <c r="A114" s="8">
        <v>107</v>
      </c>
      <c r="B114" s="164" t="s">
        <v>185</v>
      </c>
      <c r="C114" s="165"/>
      <c r="D114" s="8" t="s">
        <v>10</v>
      </c>
      <c r="E114" s="72">
        <f>E113/E111</f>
        <v>0.3027554391870831</v>
      </c>
      <c r="F114" s="9"/>
    </row>
    <row r="115" spans="1:6" ht="12.75" customHeight="1">
      <c r="A115" s="8">
        <v>108</v>
      </c>
      <c r="B115" s="164" t="s">
        <v>186</v>
      </c>
      <c r="C115" s="165"/>
      <c r="D115" s="8" t="s">
        <v>10</v>
      </c>
      <c r="E115" s="72">
        <f>E109/E111</f>
        <v>0.3400037404151861</v>
      </c>
      <c r="F115" s="9"/>
    </row>
    <row r="116" spans="1:6" ht="12.75" customHeight="1">
      <c r="A116" s="8">
        <v>109</v>
      </c>
      <c r="B116" s="164" t="s">
        <v>335</v>
      </c>
      <c r="C116" s="165"/>
      <c r="D116" s="8" t="s">
        <v>218</v>
      </c>
      <c r="E116" s="12">
        <v>0</v>
      </c>
      <c r="F116" s="9"/>
    </row>
    <row r="117" spans="1:6" ht="12.75" customHeight="1">
      <c r="A117" s="8">
        <v>110</v>
      </c>
      <c r="B117" s="164" t="s">
        <v>187</v>
      </c>
      <c r="C117" s="165"/>
      <c r="D117" s="8" t="s">
        <v>10</v>
      </c>
      <c r="E117" s="23">
        <v>0</v>
      </c>
      <c r="F117" s="9"/>
    </row>
    <row r="118" spans="1:6" ht="12.75" customHeight="1">
      <c r="A118" s="177" t="s">
        <v>142</v>
      </c>
      <c r="B118" s="177"/>
      <c r="C118" s="177"/>
      <c r="D118" s="177"/>
      <c r="E118" s="177"/>
      <c r="F118" s="9"/>
    </row>
    <row r="119" spans="1:6" ht="12.75" customHeight="1">
      <c r="A119" s="8">
        <v>111</v>
      </c>
      <c r="B119" s="164" t="s">
        <v>336</v>
      </c>
      <c r="C119" s="165"/>
      <c r="D119" s="8" t="s">
        <v>218</v>
      </c>
      <c r="E119" s="12">
        <v>1838</v>
      </c>
      <c r="F119" s="9"/>
    </row>
    <row r="120" spans="1:6" ht="12.75" customHeight="1">
      <c r="A120" s="8">
        <v>112</v>
      </c>
      <c r="B120" s="164" t="s">
        <v>337</v>
      </c>
      <c r="C120" s="165"/>
      <c r="D120" s="8" t="s">
        <v>218</v>
      </c>
      <c r="E120" s="12">
        <v>0</v>
      </c>
      <c r="F120" s="9"/>
    </row>
    <row r="121" spans="1:6" ht="12.75" customHeight="1">
      <c r="A121" s="8">
        <v>113</v>
      </c>
      <c r="B121" s="164" t="s">
        <v>188</v>
      </c>
      <c r="C121" s="165"/>
      <c r="D121" s="8" t="s">
        <v>10</v>
      </c>
      <c r="E121" s="72">
        <f>E119/E111</f>
        <v>0.057290692600211954</v>
      </c>
      <c r="F121" s="9"/>
    </row>
    <row r="122" spans="1:6" ht="29.25" customHeight="1">
      <c r="A122" s="24" t="s">
        <v>131</v>
      </c>
      <c r="B122" s="188" t="s">
        <v>149</v>
      </c>
      <c r="C122" s="189"/>
      <c r="D122" s="7" t="s">
        <v>106</v>
      </c>
      <c r="E122" s="25" t="s">
        <v>123</v>
      </c>
      <c r="F122" s="9"/>
    </row>
    <row r="123" spans="1:6" ht="12.75" customHeight="1">
      <c r="A123" s="10">
        <v>1</v>
      </c>
      <c r="B123" s="186" t="s">
        <v>126</v>
      </c>
      <c r="C123" s="187"/>
      <c r="D123" s="10" t="s">
        <v>0</v>
      </c>
      <c r="E123" s="15">
        <v>6</v>
      </c>
      <c r="F123" s="9"/>
    </row>
    <row r="124" spans="1:6" ht="12.75" customHeight="1">
      <c r="A124" s="8">
        <v>2</v>
      </c>
      <c r="B124" s="164" t="s">
        <v>1</v>
      </c>
      <c r="C124" s="165"/>
      <c r="D124" s="8" t="s">
        <v>2</v>
      </c>
      <c r="E124" s="15">
        <v>267883</v>
      </c>
      <c r="F124" s="9"/>
    </row>
    <row r="125" spans="1:6" ht="12.75" customHeight="1">
      <c r="A125" s="10">
        <v>3</v>
      </c>
      <c r="B125" s="164" t="s">
        <v>3</v>
      </c>
      <c r="C125" s="165"/>
      <c r="D125" s="8" t="s">
        <v>2</v>
      </c>
      <c r="E125" s="15">
        <v>189254</v>
      </c>
      <c r="F125" s="9"/>
    </row>
    <row r="126" spans="1:6" ht="12.75" customHeight="1">
      <c r="A126" s="8">
        <v>4</v>
      </c>
      <c r="B126" s="167" t="s">
        <v>4</v>
      </c>
      <c r="C126" s="168"/>
      <c r="D126" s="8" t="s">
        <v>2</v>
      </c>
      <c r="E126" s="15">
        <v>189254</v>
      </c>
      <c r="F126" s="9"/>
    </row>
    <row r="127" spans="1:6" ht="12.75" customHeight="1">
      <c r="A127" s="10">
        <v>5</v>
      </c>
      <c r="B127" s="167" t="s">
        <v>133</v>
      </c>
      <c r="C127" s="168"/>
      <c r="D127" s="8" t="s">
        <v>2</v>
      </c>
      <c r="E127" s="15">
        <v>0</v>
      </c>
      <c r="F127" s="9"/>
    </row>
    <row r="128" spans="1:6" ht="12.75" customHeight="1">
      <c r="A128" s="8">
        <v>6</v>
      </c>
      <c r="B128" s="164" t="s">
        <v>54</v>
      </c>
      <c r="C128" s="165"/>
      <c r="D128" s="8" t="s">
        <v>0</v>
      </c>
      <c r="E128" s="15">
        <f>E129+E130+E131</f>
        <v>82790</v>
      </c>
      <c r="F128" s="9"/>
    </row>
    <row r="129" spans="1:6" ht="12.75" customHeight="1">
      <c r="A129" s="10">
        <v>7</v>
      </c>
      <c r="B129" s="167" t="s">
        <v>7</v>
      </c>
      <c r="C129" s="168"/>
      <c r="D129" s="8" t="s">
        <v>0</v>
      </c>
      <c r="E129" s="15">
        <v>80103</v>
      </c>
      <c r="F129" s="9"/>
    </row>
    <row r="130" spans="1:6" ht="12.75" customHeight="1">
      <c r="A130" s="8">
        <v>8</v>
      </c>
      <c r="B130" s="167" t="s">
        <v>8</v>
      </c>
      <c r="C130" s="168"/>
      <c r="D130" s="8" t="s">
        <v>0</v>
      </c>
      <c r="E130" s="15">
        <v>203</v>
      </c>
      <c r="F130" s="9"/>
    </row>
    <row r="131" spans="1:6" ht="12.75" customHeight="1">
      <c r="A131" s="10">
        <v>9</v>
      </c>
      <c r="B131" s="167" t="s">
        <v>9</v>
      </c>
      <c r="C131" s="168"/>
      <c r="D131" s="8" t="s">
        <v>0</v>
      </c>
      <c r="E131" s="15">
        <f>2483+1</f>
        <v>2484</v>
      </c>
      <c r="F131" s="9"/>
    </row>
    <row r="132" spans="1:6" ht="12.75" customHeight="1">
      <c r="A132" s="8">
        <v>10</v>
      </c>
      <c r="B132" s="164" t="s">
        <v>153</v>
      </c>
      <c r="C132" s="165"/>
      <c r="D132" s="8" t="s">
        <v>10</v>
      </c>
      <c r="E132" s="73">
        <f>E125/E124</f>
        <v>0.7064800677907893</v>
      </c>
      <c r="F132" s="11"/>
    </row>
    <row r="133" spans="1:6" ht="12.75" customHeight="1">
      <c r="A133" s="10">
        <v>11</v>
      </c>
      <c r="B133" s="167" t="s">
        <v>154</v>
      </c>
      <c r="C133" s="168"/>
      <c r="D133" s="8" t="s">
        <v>10</v>
      </c>
      <c r="E133" s="73">
        <f>E126/E125</f>
        <v>1</v>
      </c>
      <c r="F133" s="9"/>
    </row>
    <row r="134" spans="1:6" ht="12.75" customHeight="1">
      <c r="A134" s="8">
        <v>12</v>
      </c>
      <c r="B134" s="167" t="s">
        <v>189</v>
      </c>
      <c r="C134" s="168"/>
      <c r="D134" s="8" t="s">
        <v>10</v>
      </c>
      <c r="E134" s="73">
        <f>E127/E125</f>
        <v>0</v>
      </c>
      <c r="F134" s="9"/>
    </row>
    <row r="135" spans="1:6" ht="12.75" customHeight="1">
      <c r="A135" s="10">
        <v>13</v>
      </c>
      <c r="B135" s="164" t="s">
        <v>55</v>
      </c>
      <c r="C135" s="165"/>
      <c r="D135" s="8" t="s">
        <v>0</v>
      </c>
      <c r="E135" s="12">
        <v>0</v>
      </c>
      <c r="F135" s="9"/>
    </row>
    <row r="136" spans="1:6" ht="12.75" customHeight="1">
      <c r="A136" s="8">
        <v>14</v>
      </c>
      <c r="B136" s="164" t="s">
        <v>190</v>
      </c>
      <c r="C136" s="165"/>
      <c r="D136" s="8" t="s">
        <v>10</v>
      </c>
      <c r="E136" s="26">
        <v>0</v>
      </c>
      <c r="F136" s="9"/>
    </row>
    <row r="137" spans="1:6" ht="12.75" customHeight="1">
      <c r="A137" s="10">
        <v>15</v>
      </c>
      <c r="B137" s="164" t="s">
        <v>56</v>
      </c>
      <c r="C137" s="165"/>
      <c r="D137" s="8" t="s">
        <v>13</v>
      </c>
      <c r="E137" s="12">
        <f>E138+E140+E141</f>
        <v>275</v>
      </c>
      <c r="F137" s="9"/>
    </row>
    <row r="138" spans="1:6" ht="12.75" customHeight="1">
      <c r="A138" s="8">
        <v>16</v>
      </c>
      <c r="B138" s="167" t="s">
        <v>57</v>
      </c>
      <c r="C138" s="168"/>
      <c r="D138" s="8" t="s">
        <v>13</v>
      </c>
      <c r="E138" s="12">
        <v>84.4</v>
      </c>
      <c r="F138" s="9"/>
    </row>
    <row r="139" spans="1:6" ht="12.75" customHeight="1">
      <c r="A139" s="10">
        <v>17</v>
      </c>
      <c r="B139" s="167" t="s">
        <v>86</v>
      </c>
      <c r="C139" s="168"/>
      <c r="D139" s="8" t="s">
        <v>13</v>
      </c>
      <c r="E139" s="12">
        <v>46.9</v>
      </c>
      <c r="F139" s="9"/>
    </row>
    <row r="140" spans="1:6" ht="12.75" customHeight="1">
      <c r="A140" s="8">
        <v>18</v>
      </c>
      <c r="B140" s="167" t="s">
        <v>15</v>
      </c>
      <c r="C140" s="168"/>
      <c r="D140" s="8" t="s">
        <v>13</v>
      </c>
      <c r="E140" s="12">
        <v>72.5</v>
      </c>
      <c r="F140" s="9"/>
    </row>
    <row r="141" spans="1:6" ht="12.75" customHeight="1">
      <c r="A141" s="10">
        <v>19</v>
      </c>
      <c r="B141" s="167" t="s">
        <v>146</v>
      </c>
      <c r="C141" s="168"/>
      <c r="D141" s="8" t="s">
        <v>13</v>
      </c>
      <c r="E141" s="12">
        <v>118.1</v>
      </c>
      <c r="F141" s="9"/>
    </row>
    <row r="142" spans="1:6" ht="12.75" customHeight="1">
      <c r="A142" s="8">
        <v>20</v>
      </c>
      <c r="B142" s="164" t="s">
        <v>191</v>
      </c>
      <c r="C142" s="165"/>
      <c r="D142" s="8" t="s">
        <v>16</v>
      </c>
      <c r="E142" s="12">
        <f>E128/E137</f>
        <v>301.05454545454546</v>
      </c>
      <c r="F142" s="27"/>
    </row>
    <row r="143" spans="1:11" ht="12.75" customHeight="1">
      <c r="A143" s="10">
        <v>21</v>
      </c>
      <c r="B143" s="164" t="s">
        <v>17</v>
      </c>
      <c r="C143" s="165"/>
      <c r="D143" s="8" t="s">
        <v>13</v>
      </c>
      <c r="E143" s="12">
        <v>67.8</v>
      </c>
      <c r="F143" s="9"/>
      <c r="J143" s="28"/>
      <c r="K143" s="28"/>
    </row>
    <row r="144" spans="1:6" ht="12.75" customHeight="1">
      <c r="A144" s="8">
        <v>22</v>
      </c>
      <c r="B144" s="167" t="s">
        <v>57</v>
      </c>
      <c r="C144" s="168"/>
      <c r="D144" s="8" t="s">
        <v>13</v>
      </c>
      <c r="E144" s="12">
        <v>13.8</v>
      </c>
      <c r="F144" s="9"/>
    </row>
    <row r="145" spans="1:6" ht="12.75" customHeight="1">
      <c r="A145" s="10">
        <v>23</v>
      </c>
      <c r="B145" s="167" t="s">
        <v>86</v>
      </c>
      <c r="C145" s="168"/>
      <c r="D145" s="8" t="s">
        <v>13</v>
      </c>
      <c r="E145" s="12">
        <v>11.6</v>
      </c>
      <c r="F145" s="9"/>
    </row>
    <row r="146" spans="1:6" ht="12.75" customHeight="1">
      <c r="A146" s="8">
        <v>24</v>
      </c>
      <c r="B146" s="167" t="s">
        <v>15</v>
      </c>
      <c r="C146" s="168"/>
      <c r="D146" s="8" t="s">
        <v>13</v>
      </c>
      <c r="E146" s="12">
        <v>33.7</v>
      </c>
      <c r="F146" s="9"/>
    </row>
    <row r="147" spans="1:6" ht="12.75" customHeight="1">
      <c r="A147" s="10">
        <v>25</v>
      </c>
      <c r="B147" s="167" t="s">
        <v>146</v>
      </c>
      <c r="C147" s="168"/>
      <c r="D147" s="8" t="s">
        <v>13</v>
      </c>
      <c r="E147" s="12">
        <v>20.3</v>
      </c>
      <c r="F147" s="9"/>
    </row>
    <row r="148" spans="1:6" ht="12.75" customHeight="1">
      <c r="A148" s="8">
        <v>26</v>
      </c>
      <c r="B148" s="164" t="s">
        <v>192</v>
      </c>
      <c r="C148" s="165"/>
      <c r="D148" s="8" t="s">
        <v>10</v>
      </c>
      <c r="E148" s="74">
        <f>E143/E137</f>
        <v>0.24654545454545454</v>
      </c>
      <c r="F148" s="9"/>
    </row>
    <row r="149" spans="1:6" ht="12.75" customHeight="1">
      <c r="A149" s="10">
        <v>27</v>
      </c>
      <c r="B149" s="167" t="s">
        <v>193</v>
      </c>
      <c r="C149" s="168"/>
      <c r="D149" s="8" t="s">
        <v>10</v>
      </c>
      <c r="E149" s="74">
        <f>E144/E138</f>
        <v>0.16350710900473933</v>
      </c>
      <c r="F149" s="9"/>
    </row>
    <row r="150" spans="1:6" ht="12.75" customHeight="1">
      <c r="A150" s="8">
        <v>28</v>
      </c>
      <c r="B150" s="167" t="s">
        <v>194</v>
      </c>
      <c r="C150" s="168"/>
      <c r="D150" s="8" t="s">
        <v>10</v>
      </c>
      <c r="E150" s="74">
        <f>E145/E139</f>
        <v>0.24733475479744135</v>
      </c>
      <c r="F150" s="9"/>
    </row>
    <row r="151" spans="1:6" ht="12.75" customHeight="1">
      <c r="A151" s="10">
        <v>29</v>
      </c>
      <c r="B151" s="167" t="s">
        <v>195</v>
      </c>
      <c r="C151" s="168"/>
      <c r="D151" s="8" t="s">
        <v>10</v>
      </c>
      <c r="E151" s="74">
        <f>E146/E140</f>
        <v>0.46482758620689657</v>
      </c>
      <c r="F151" s="9"/>
    </row>
    <row r="152" spans="1:6" ht="12.75" customHeight="1">
      <c r="A152" s="8">
        <v>30</v>
      </c>
      <c r="B152" s="167" t="s">
        <v>196</v>
      </c>
      <c r="C152" s="168"/>
      <c r="D152" s="8" t="s">
        <v>10</v>
      </c>
      <c r="E152" s="74">
        <f>E147/E141</f>
        <v>0.17188823031329384</v>
      </c>
      <c r="F152" s="9"/>
    </row>
    <row r="153" spans="1:6" ht="12.75" customHeight="1">
      <c r="A153" s="10">
        <v>31</v>
      </c>
      <c r="B153" s="164" t="s">
        <v>58</v>
      </c>
      <c r="C153" s="165"/>
      <c r="D153" s="8" t="s">
        <v>2</v>
      </c>
      <c r="E153" s="15">
        <v>328</v>
      </c>
      <c r="F153" s="9"/>
    </row>
    <row r="154" spans="1:6" ht="12.75" customHeight="1">
      <c r="A154" s="8">
        <v>32</v>
      </c>
      <c r="B154" s="164" t="s">
        <v>59</v>
      </c>
      <c r="C154" s="165"/>
      <c r="D154" s="8" t="s">
        <v>2</v>
      </c>
      <c r="E154" s="15">
        <v>317</v>
      </c>
      <c r="F154" s="9"/>
    </row>
    <row r="155" spans="1:6" ht="12.75" customHeight="1">
      <c r="A155" s="10">
        <v>33</v>
      </c>
      <c r="B155" s="164" t="s">
        <v>197</v>
      </c>
      <c r="C155" s="165"/>
      <c r="D155" s="8" t="s">
        <v>20</v>
      </c>
      <c r="E155" s="29">
        <f>E154/E128*1000</f>
        <v>3.8289648508273944</v>
      </c>
      <c r="F155" s="9"/>
    </row>
    <row r="156" spans="1:6" ht="12.75" customHeight="1">
      <c r="A156" s="8">
        <v>34</v>
      </c>
      <c r="B156" s="164" t="s">
        <v>198</v>
      </c>
      <c r="C156" s="165"/>
      <c r="D156" s="8" t="s">
        <v>21</v>
      </c>
      <c r="E156" s="29">
        <f>E154/E137</f>
        <v>1.1527272727272728</v>
      </c>
      <c r="F156" s="9"/>
    </row>
    <row r="157" spans="1:6" ht="12.75" customHeight="1">
      <c r="A157" s="10">
        <v>35</v>
      </c>
      <c r="B157" s="164" t="s">
        <v>338</v>
      </c>
      <c r="C157" s="165"/>
      <c r="D157" s="8" t="s">
        <v>23</v>
      </c>
      <c r="E157" s="12">
        <v>7257.3</v>
      </c>
      <c r="F157" s="9"/>
    </row>
    <row r="158" spans="1:6" ht="12.75" customHeight="1">
      <c r="A158" s="8">
        <v>36</v>
      </c>
      <c r="B158" s="167" t="s">
        <v>61</v>
      </c>
      <c r="C158" s="168"/>
      <c r="D158" s="8" t="s">
        <v>23</v>
      </c>
      <c r="E158" s="12">
        <v>504.8</v>
      </c>
      <c r="F158" s="9"/>
    </row>
    <row r="159" spans="1:6" ht="12.75" customHeight="1">
      <c r="A159" s="10">
        <v>37</v>
      </c>
      <c r="B159" s="171" t="s">
        <v>93</v>
      </c>
      <c r="C159" s="172"/>
      <c r="D159" s="8" t="s">
        <v>75</v>
      </c>
      <c r="E159" s="12">
        <f>E157/182</f>
        <v>39.87527472527473</v>
      </c>
      <c r="F159" s="9"/>
    </row>
    <row r="160" spans="1:6" ht="12.75" customHeight="1">
      <c r="A160" s="8">
        <v>38</v>
      </c>
      <c r="B160" s="164" t="s">
        <v>339</v>
      </c>
      <c r="C160" s="165"/>
      <c r="D160" s="8" t="s">
        <v>23</v>
      </c>
      <c r="E160" s="12">
        <v>7257.3</v>
      </c>
      <c r="F160" s="9"/>
    </row>
    <row r="161" spans="1:6" ht="12.75" customHeight="1">
      <c r="A161" s="10">
        <v>39</v>
      </c>
      <c r="B161" s="167" t="s">
        <v>63</v>
      </c>
      <c r="C161" s="168"/>
      <c r="D161" s="8" t="s">
        <v>23</v>
      </c>
      <c r="E161" s="12">
        <v>7257.3</v>
      </c>
      <c r="F161" s="9"/>
    </row>
    <row r="162" spans="1:6" ht="12.75" customHeight="1">
      <c r="A162" s="8">
        <v>40</v>
      </c>
      <c r="B162" s="167" t="s">
        <v>64</v>
      </c>
      <c r="C162" s="168"/>
      <c r="D162" s="8" t="s">
        <v>23</v>
      </c>
      <c r="E162" s="12">
        <v>0</v>
      </c>
      <c r="F162" s="9"/>
    </row>
    <row r="163" spans="1:6" ht="12.75" customHeight="1">
      <c r="A163" s="10">
        <v>41</v>
      </c>
      <c r="B163" s="171" t="s">
        <v>91</v>
      </c>
      <c r="C163" s="172"/>
      <c r="D163" s="8" t="s">
        <v>75</v>
      </c>
      <c r="E163" s="12">
        <v>39.9</v>
      </c>
      <c r="F163" s="9"/>
    </row>
    <row r="164" spans="1:6" ht="12.75" customHeight="1">
      <c r="A164" s="8">
        <v>42</v>
      </c>
      <c r="B164" s="164" t="s">
        <v>340</v>
      </c>
      <c r="C164" s="165"/>
      <c r="D164" s="8" t="s">
        <v>23</v>
      </c>
      <c r="E164" s="12">
        <v>0</v>
      </c>
      <c r="F164" s="13"/>
    </row>
    <row r="165" spans="1:6" ht="12.75" customHeight="1">
      <c r="A165" s="10">
        <v>43</v>
      </c>
      <c r="B165" s="164" t="s">
        <v>200</v>
      </c>
      <c r="C165" s="165"/>
      <c r="D165" s="8" t="s">
        <v>10</v>
      </c>
      <c r="E165" s="12">
        <v>0</v>
      </c>
      <c r="F165" s="9"/>
    </row>
    <row r="166" spans="1:6" ht="12.75" customHeight="1">
      <c r="A166" s="8">
        <v>44</v>
      </c>
      <c r="B166" s="164" t="s">
        <v>201</v>
      </c>
      <c r="C166" s="165"/>
      <c r="D166" s="8" t="s">
        <v>23</v>
      </c>
      <c r="E166" s="12">
        <v>0</v>
      </c>
      <c r="F166" s="13"/>
    </row>
    <row r="167" spans="1:6" ht="12.75" customHeight="1">
      <c r="A167" s="10">
        <v>45</v>
      </c>
      <c r="B167" s="164" t="s">
        <v>202</v>
      </c>
      <c r="C167" s="165"/>
      <c r="D167" s="8" t="s">
        <v>10</v>
      </c>
      <c r="E167" s="12">
        <v>0</v>
      </c>
      <c r="F167" s="9"/>
    </row>
    <row r="168" spans="1:6" ht="12.75" customHeight="1">
      <c r="A168" s="8">
        <v>46</v>
      </c>
      <c r="B168" s="164" t="s">
        <v>341</v>
      </c>
      <c r="C168" s="165"/>
      <c r="D168" s="8" t="s">
        <v>23</v>
      </c>
      <c r="E168" s="12">
        <v>3439</v>
      </c>
      <c r="F168" s="9"/>
    </row>
    <row r="169" spans="1:6" ht="12.75" customHeight="1">
      <c r="A169" s="10">
        <v>47</v>
      </c>
      <c r="B169" s="166" t="s">
        <v>203</v>
      </c>
      <c r="C169" s="166"/>
      <c r="D169" s="8" t="s">
        <v>10</v>
      </c>
      <c r="E169" s="73">
        <f>E168/E157</f>
        <v>0.4738676918413184</v>
      </c>
      <c r="F169" s="9"/>
    </row>
    <row r="170" spans="1:6" ht="12.75" customHeight="1">
      <c r="A170" s="8">
        <v>48</v>
      </c>
      <c r="B170" s="166" t="s">
        <v>342</v>
      </c>
      <c r="C170" s="166"/>
      <c r="D170" s="8" t="s">
        <v>23</v>
      </c>
      <c r="E170" s="12">
        <v>11435</v>
      </c>
      <c r="F170" s="9"/>
    </row>
    <row r="171" spans="1:6" ht="12.75" customHeight="1">
      <c r="A171" s="10">
        <v>49</v>
      </c>
      <c r="B171" s="180" t="s">
        <v>30</v>
      </c>
      <c r="C171" s="180"/>
      <c r="D171" s="8" t="s">
        <v>23</v>
      </c>
      <c r="E171" s="12">
        <v>5499.1</v>
      </c>
      <c r="F171" s="9"/>
    </row>
    <row r="172" spans="1:6" ht="12.75" customHeight="1">
      <c r="A172" s="8">
        <v>50</v>
      </c>
      <c r="B172" s="164" t="s">
        <v>343</v>
      </c>
      <c r="C172" s="165"/>
      <c r="D172" s="8" t="s">
        <v>0</v>
      </c>
      <c r="E172" s="75">
        <v>1230</v>
      </c>
      <c r="F172" s="9"/>
    </row>
    <row r="173" spans="1:6" ht="12.75" customHeight="1">
      <c r="A173" s="10">
        <v>51</v>
      </c>
      <c r="B173" s="164" t="s">
        <v>204</v>
      </c>
      <c r="C173" s="165"/>
      <c r="D173" s="8" t="s">
        <v>16</v>
      </c>
      <c r="E173" s="12">
        <f>E172/E137</f>
        <v>4.472727272727273</v>
      </c>
      <c r="F173" s="9"/>
    </row>
    <row r="174" spans="1:6" ht="12.75" customHeight="1">
      <c r="A174" s="8">
        <v>52</v>
      </c>
      <c r="B174" s="164" t="s">
        <v>344</v>
      </c>
      <c r="C174" s="165"/>
      <c r="D174" s="8" t="s">
        <v>66</v>
      </c>
      <c r="E174" s="75">
        <v>7</v>
      </c>
      <c r="F174" s="9"/>
    </row>
    <row r="175" spans="1:6" ht="12.75" customHeight="1">
      <c r="A175" s="10">
        <v>53</v>
      </c>
      <c r="B175" s="164" t="s">
        <v>205</v>
      </c>
      <c r="C175" s="165"/>
      <c r="D175" s="8" t="s">
        <v>44</v>
      </c>
      <c r="E175" s="12">
        <f>E174/E137</f>
        <v>0.025454545454545455</v>
      </c>
      <c r="F175" s="9"/>
    </row>
    <row r="176" spans="1:6" ht="12.75" customHeight="1">
      <c r="A176" s="8">
        <v>54</v>
      </c>
      <c r="B176" s="164" t="s">
        <v>206</v>
      </c>
      <c r="C176" s="165"/>
      <c r="D176" s="8" t="s">
        <v>92</v>
      </c>
      <c r="E176" s="12">
        <f>E157/E125*1000000/182</f>
        <v>210.6971304451939</v>
      </c>
      <c r="F176" s="9"/>
    </row>
    <row r="177" spans="1:6" ht="12.75" customHeight="1">
      <c r="A177" s="10">
        <v>55</v>
      </c>
      <c r="B177" s="164" t="s">
        <v>207</v>
      </c>
      <c r="C177" s="165"/>
      <c r="D177" s="8" t="s">
        <v>92</v>
      </c>
      <c r="E177" s="12">
        <f>E161/E125*1000000/182</f>
        <v>210.6971304451939</v>
      </c>
      <c r="F177" s="9"/>
    </row>
    <row r="178" spans="1:6" ht="12.75" customHeight="1">
      <c r="A178" s="8">
        <v>56</v>
      </c>
      <c r="B178" s="164" t="s">
        <v>219</v>
      </c>
      <c r="C178" s="165"/>
      <c r="D178" s="8" t="s">
        <v>0</v>
      </c>
      <c r="E178" s="15">
        <v>28</v>
      </c>
      <c r="F178" s="9"/>
    </row>
    <row r="179" spans="1:6" ht="12.75" customHeight="1">
      <c r="A179" s="10">
        <v>57</v>
      </c>
      <c r="B179" s="164" t="s">
        <v>67</v>
      </c>
      <c r="C179" s="165"/>
      <c r="D179" s="8" t="s">
        <v>0</v>
      </c>
      <c r="E179" s="15">
        <v>4</v>
      </c>
      <c r="F179" s="9"/>
    </row>
    <row r="180" spans="1:6" ht="15" customHeight="1">
      <c r="A180" s="8">
        <v>58</v>
      </c>
      <c r="B180" s="171" t="s">
        <v>87</v>
      </c>
      <c r="C180" s="172"/>
      <c r="D180" s="8" t="s">
        <v>0</v>
      </c>
      <c r="E180" s="15">
        <v>74</v>
      </c>
      <c r="F180" s="9"/>
    </row>
    <row r="181" spans="1:6" ht="12.75" customHeight="1">
      <c r="A181" s="10">
        <v>59</v>
      </c>
      <c r="B181" s="171" t="s">
        <v>81</v>
      </c>
      <c r="C181" s="172"/>
      <c r="D181" s="8" t="s">
        <v>0</v>
      </c>
      <c r="E181" s="12">
        <v>0</v>
      </c>
      <c r="F181" s="9"/>
    </row>
    <row r="182" spans="1:6" ht="12.75" customHeight="1">
      <c r="A182" s="177" t="s">
        <v>143</v>
      </c>
      <c r="B182" s="177"/>
      <c r="C182" s="177"/>
      <c r="D182" s="177"/>
      <c r="E182" s="177"/>
      <c r="F182" s="9"/>
    </row>
    <row r="183" spans="1:6" ht="12.75" customHeight="1">
      <c r="A183" s="8">
        <v>60</v>
      </c>
      <c r="B183" s="171" t="s">
        <v>94</v>
      </c>
      <c r="C183" s="172"/>
      <c r="D183" s="8" t="s">
        <v>0</v>
      </c>
      <c r="E183" s="12">
        <v>0</v>
      </c>
      <c r="F183" s="9"/>
    </row>
    <row r="184" spans="1:6" ht="12.75" customHeight="1">
      <c r="A184" s="10">
        <v>61</v>
      </c>
      <c r="B184" s="167" t="s">
        <v>127</v>
      </c>
      <c r="C184" s="168"/>
      <c r="D184" s="8" t="s">
        <v>0</v>
      </c>
      <c r="E184" s="12">
        <v>0</v>
      </c>
      <c r="F184" s="9"/>
    </row>
    <row r="185" spans="1:6" ht="12.75" customHeight="1">
      <c r="A185" s="8">
        <v>62</v>
      </c>
      <c r="B185" s="167" t="s">
        <v>128</v>
      </c>
      <c r="C185" s="168"/>
      <c r="D185" s="8" t="s">
        <v>0</v>
      </c>
      <c r="E185" s="12">
        <v>0</v>
      </c>
      <c r="F185" s="9"/>
    </row>
    <row r="186" spans="1:6" ht="12.75" customHeight="1">
      <c r="A186" s="10">
        <v>63</v>
      </c>
      <c r="B186" s="167" t="s">
        <v>129</v>
      </c>
      <c r="C186" s="168"/>
      <c r="D186" s="8" t="s">
        <v>0</v>
      </c>
      <c r="E186" s="12">
        <v>0</v>
      </c>
      <c r="F186" s="9"/>
    </row>
    <row r="187" spans="1:6" ht="12.75" customHeight="1">
      <c r="A187" s="8">
        <v>64</v>
      </c>
      <c r="B187" s="171" t="s">
        <v>80</v>
      </c>
      <c r="C187" s="172"/>
      <c r="D187" s="8" t="s">
        <v>0</v>
      </c>
      <c r="E187" s="12">
        <v>0</v>
      </c>
      <c r="F187" s="9"/>
    </row>
    <row r="188" spans="1:6" ht="12.75" customHeight="1">
      <c r="A188" s="10">
        <v>65</v>
      </c>
      <c r="B188" s="173" t="s">
        <v>84</v>
      </c>
      <c r="C188" s="173"/>
      <c r="D188" s="17" t="s">
        <v>0</v>
      </c>
      <c r="E188" s="15">
        <v>1</v>
      </c>
      <c r="F188" s="9"/>
    </row>
    <row r="189" spans="1:6" ht="12.75" customHeight="1">
      <c r="A189" s="8">
        <v>66</v>
      </c>
      <c r="B189" s="173" t="s">
        <v>85</v>
      </c>
      <c r="C189" s="173"/>
      <c r="D189" s="17" t="s">
        <v>0</v>
      </c>
      <c r="E189" s="15">
        <v>1</v>
      </c>
      <c r="F189" s="9"/>
    </row>
    <row r="190" spans="1:6" ht="12.75" customHeight="1">
      <c r="A190" s="10">
        <v>67</v>
      </c>
      <c r="B190" s="173" t="s">
        <v>125</v>
      </c>
      <c r="C190" s="173"/>
      <c r="D190" s="17" t="s">
        <v>0</v>
      </c>
      <c r="E190" s="15">
        <v>19</v>
      </c>
      <c r="F190" s="9"/>
    </row>
    <row r="191" spans="1:6" ht="12.75" customHeight="1">
      <c r="A191" s="8">
        <v>68</v>
      </c>
      <c r="B191" s="166" t="s">
        <v>68</v>
      </c>
      <c r="C191" s="166"/>
      <c r="D191" s="17" t="s">
        <v>75</v>
      </c>
      <c r="E191" s="12">
        <v>180</v>
      </c>
      <c r="F191" s="9"/>
    </row>
    <row r="192" spans="1:6" ht="12.75" customHeight="1">
      <c r="A192" s="10">
        <v>69</v>
      </c>
      <c r="B192" s="195" t="s">
        <v>88</v>
      </c>
      <c r="C192" s="195"/>
      <c r="D192" s="17" t="s">
        <v>75</v>
      </c>
      <c r="E192" s="12">
        <v>133.9</v>
      </c>
      <c r="F192" s="9"/>
    </row>
    <row r="193" spans="1:6" ht="12.75" customHeight="1">
      <c r="A193" s="8">
        <v>70</v>
      </c>
      <c r="B193" s="166" t="s">
        <v>69</v>
      </c>
      <c r="C193" s="166"/>
      <c r="D193" s="17" t="s">
        <v>75</v>
      </c>
      <c r="E193" s="12">
        <v>37.9</v>
      </c>
      <c r="F193" s="9"/>
    </row>
    <row r="194" spans="1:6" ht="12.75" customHeight="1">
      <c r="A194" s="10">
        <v>71</v>
      </c>
      <c r="B194" s="164" t="s">
        <v>208</v>
      </c>
      <c r="C194" s="165"/>
      <c r="D194" s="8" t="s">
        <v>10</v>
      </c>
      <c r="E194" s="12">
        <v>24.8</v>
      </c>
      <c r="F194" s="9"/>
    </row>
    <row r="195" spans="1:6" ht="12.75" customHeight="1">
      <c r="A195" s="8">
        <v>72</v>
      </c>
      <c r="B195" s="164" t="s">
        <v>209</v>
      </c>
      <c r="C195" s="165"/>
      <c r="D195" s="8" t="s">
        <v>10</v>
      </c>
      <c r="E195" s="12">
        <v>117.7</v>
      </c>
      <c r="F195" s="9"/>
    </row>
    <row r="196" spans="1:6" ht="12.75" customHeight="1">
      <c r="A196" s="10">
        <v>73</v>
      </c>
      <c r="B196" s="164" t="s">
        <v>345</v>
      </c>
      <c r="C196" s="165"/>
      <c r="D196" s="8" t="s">
        <v>70</v>
      </c>
      <c r="E196" s="12">
        <v>4026.2</v>
      </c>
      <c r="F196" s="9"/>
    </row>
    <row r="197" spans="1:6" ht="12.75" customHeight="1">
      <c r="A197" s="8">
        <v>74</v>
      </c>
      <c r="B197" s="30" t="s">
        <v>89</v>
      </c>
      <c r="C197" s="31"/>
      <c r="D197" s="8" t="s">
        <v>70</v>
      </c>
      <c r="E197" s="12">
        <v>1571.2</v>
      </c>
      <c r="F197" s="9"/>
    </row>
    <row r="198" spans="1:6" ht="21.75" customHeight="1">
      <c r="A198" s="10">
        <v>75</v>
      </c>
      <c r="B198" s="167" t="s">
        <v>210</v>
      </c>
      <c r="C198" s="168"/>
      <c r="D198" s="8" t="s">
        <v>47</v>
      </c>
      <c r="E198" s="62">
        <v>0.4115</v>
      </c>
      <c r="F198" s="9"/>
    </row>
    <row r="199" spans="1:6" ht="12.75" customHeight="1">
      <c r="A199" s="8">
        <v>76</v>
      </c>
      <c r="B199" s="167" t="s">
        <v>90</v>
      </c>
      <c r="C199" s="168"/>
      <c r="D199" s="8" t="s">
        <v>70</v>
      </c>
      <c r="E199" s="12">
        <v>2455.03</v>
      </c>
      <c r="F199" s="9"/>
    </row>
    <row r="200" spans="1:6" ht="24.75" customHeight="1">
      <c r="A200" s="10">
        <v>77</v>
      </c>
      <c r="B200" s="167" t="s">
        <v>211</v>
      </c>
      <c r="C200" s="168"/>
      <c r="D200" s="8" t="s">
        <v>47</v>
      </c>
      <c r="E200" s="62">
        <v>0.3383</v>
      </c>
      <c r="F200" s="9"/>
    </row>
    <row r="201" spans="1:6" ht="12.75" customHeight="1">
      <c r="A201" s="8">
        <v>78</v>
      </c>
      <c r="B201" s="164" t="s">
        <v>320</v>
      </c>
      <c r="C201" s="165"/>
      <c r="D201" s="8" t="s">
        <v>218</v>
      </c>
      <c r="E201" s="12">
        <v>6049</v>
      </c>
      <c r="F201" s="9"/>
    </row>
    <row r="202" spans="1:6" ht="12.75" customHeight="1">
      <c r="A202" s="10">
        <v>79</v>
      </c>
      <c r="B202" s="164" t="s">
        <v>212</v>
      </c>
      <c r="C202" s="165"/>
      <c r="D202" s="8" t="s">
        <v>47</v>
      </c>
      <c r="E202" s="62">
        <v>0.5548</v>
      </c>
      <c r="F202" s="9"/>
    </row>
    <row r="203" spans="1:6" ht="12.75" customHeight="1">
      <c r="A203" s="8">
        <v>80</v>
      </c>
      <c r="B203" s="164" t="s">
        <v>346</v>
      </c>
      <c r="C203" s="165"/>
      <c r="D203" s="8" t="s">
        <v>218</v>
      </c>
      <c r="E203" s="12">
        <v>24698</v>
      </c>
      <c r="F203" s="9"/>
    </row>
    <row r="204" spans="1:6" ht="12.75" customHeight="1">
      <c r="A204" s="10">
        <v>81</v>
      </c>
      <c r="B204" s="164" t="s">
        <v>213</v>
      </c>
      <c r="C204" s="165"/>
      <c r="D204" s="8" t="s">
        <v>49</v>
      </c>
      <c r="E204" s="12">
        <f>E203/E170</f>
        <v>2.159860078705728</v>
      </c>
      <c r="F204" s="9"/>
    </row>
    <row r="205" spans="1:6" ht="12.75" customHeight="1">
      <c r="A205" s="8">
        <v>82</v>
      </c>
      <c r="B205" s="164" t="s">
        <v>347</v>
      </c>
      <c r="C205" s="165"/>
      <c r="D205" s="8" t="s">
        <v>218</v>
      </c>
      <c r="E205" s="12">
        <v>8891</v>
      </c>
      <c r="F205" s="9"/>
    </row>
    <row r="206" spans="1:6" ht="12.75" customHeight="1">
      <c r="A206" s="10">
        <v>83</v>
      </c>
      <c r="B206" s="164" t="s">
        <v>214</v>
      </c>
      <c r="C206" s="165"/>
      <c r="D206" s="8" t="s">
        <v>10</v>
      </c>
      <c r="E206" s="76">
        <f>E205/E203</f>
        <v>0.35998866304963967</v>
      </c>
      <c r="F206" s="9"/>
    </row>
    <row r="207" spans="1:6" ht="12.75" customHeight="1">
      <c r="A207" s="8">
        <v>84</v>
      </c>
      <c r="B207" s="164" t="s">
        <v>215</v>
      </c>
      <c r="C207" s="165"/>
      <c r="D207" s="8" t="s">
        <v>10</v>
      </c>
      <c r="E207" s="77">
        <f>E201/E203</f>
        <v>0.24491861689205605</v>
      </c>
      <c r="F207" s="9"/>
    </row>
    <row r="208" spans="1:6" ht="12.75" customHeight="1">
      <c r="A208" s="10">
        <v>85</v>
      </c>
      <c r="B208" s="190" t="s">
        <v>336</v>
      </c>
      <c r="C208" s="191"/>
      <c r="D208" s="8" t="s">
        <v>218</v>
      </c>
      <c r="E208" s="12">
        <v>1107</v>
      </c>
      <c r="F208" s="9"/>
    </row>
    <row r="209" spans="1:6" ht="12.75" customHeight="1">
      <c r="A209" s="8">
        <v>86</v>
      </c>
      <c r="B209" s="164" t="s">
        <v>337</v>
      </c>
      <c r="C209" s="165"/>
      <c r="D209" s="8" t="s">
        <v>218</v>
      </c>
      <c r="E209" s="12">
        <v>0</v>
      </c>
      <c r="F209" s="9"/>
    </row>
    <row r="210" spans="1:6" ht="12.75" customHeight="1">
      <c r="A210" s="10">
        <v>87</v>
      </c>
      <c r="B210" s="164" t="s">
        <v>216</v>
      </c>
      <c r="C210" s="165"/>
      <c r="D210" s="8" t="s">
        <v>10</v>
      </c>
      <c r="E210" s="73">
        <f>E208/E203</f>
        <v>0.04482144303182444</v>
      </c>
      <c r="F210" s="9"/>
    </row>
    <row r="211" spans="1:5" ht="12.75" customHeight="1">
      <c r="A211" s="32"/>
      <c r="B211" s="32"/>
      <c r="C211" s="32"/>
      <c r="D211" s="32"/>
      <c r="E211" s="32"/>
    </row>
    <row r="212" spans="1:5" ht="12.75" customHeight="1">
      <c r="A212" s="32"/>
      <c r="B212" s="33" t="s">
        <v>151</v>
      </c>
      <c r="C212" s="32"/>
      <c r="D212" s="32"/>
      <c r="E212" s="32"/>
    </row>
    <row r="213" spans="1:5" ht="12.75" customHeight="1">
      <c r="A213" s="34"/>
      <c r="B213" s="196"/>
      <c r="C213" s="196"/>
      <c r="D213" s="32"/>
      <c r="E213" s="32"/>
    </row>
    <row r="214" spans="1:5" ht="12.75" customHeight="1">
      <c r="A214" s="32"/>
      <c r="B214" s="200" t="s">
        <v>113</v>
      </c>
      <c r="C214" s="200"/>
      <c r="D214" s="65">
        <v>1255</v>
      </c>
      <c r="E214" s="52" t="s">
        <v>0</v>
      </c>
    </row>
    <row r="215" spans="1:5" ht="12.75" customHeight="1">
      <c r="A215" s="32"/>
      <c r="B215" s="200" t="s">
        <v>114</v>
      </c>
      <c r="C215" s="200"/>
      <c r="D215" s="65">
        <v>75852</v>
      </c>
      <c r="E215" s="52" t="s">
        <v>0</v>
      </c>
    </row>
    <row r="216" spans="1:5" ht="12.75" customHeight="1">
      <c r="A216" s="32"/>
      <c r="B216" s="200" t="s">
        <v>115</v>
      </c>
      <c r="C216" s="200"/>
      <c r="D216" s="65">
        <v>17827</v>
      </c>
      <c r="E216" s="52" t="s">
        <v>0</v>
      </c>
    </row>
    <row r="217" spans="1:5" ht="12.75" customHeight="1">
      <c r="A217" s="32"/>
      <c r="B217" s="200" t="s">
        <v>116</v>
      </c>
      <c r="C217" s="200"/>
      <c r="D217" s="65">
        <v>137</v>
      </c>
      <c r="E217" s="52" t="s">
        <v>0</v>
      </c>
    </row>
    <row r="218" spans="1:5" ht="12.75" customHeight="1">
      <c r="A218" s="32"/>
      <c r="B218" s="200" t="s">
        <v>117</v>
      </c>
      <c r="C218" s="200"/>
      <c r="D218" s="65">
        <v>58127</v>
      </c>
      <c r="E218" s="52" t="s">
        <v>0</v>
      </c>
    </row>
    <row r="219" spans="1:5" ht="12.75" customHeight="1">
      <c r="A219" s="32"/>
      <c r="B219" s="200" t="s">
        <v>118</v>
      </c>
      <c r="C219" s="200"/>
      <c r="D219" s="65">
        <v>12837</v>
      </c>
      <c r="E219" s="52" t="s">
        <v>0</v>
      </c>
    </row>
    <row r="220" spans="1:5" ht="12.75" customHeight="1">
      <c r="A220" s="32"/>
      <c r="B220" s="32"/>
      <c r="C220" s="32"/>
      <c r="D220" s="32"/>
      <c r="E220" s="32"/>
    </row>
    <row r="221" spans="1:5" ht="12.75" customHeight="1">
      <c r="A221" s="34" t="s">
        <v>72</v>
      </c>
      <c r="B221" s="199" t="s">
        <v>120</v>
      </c>
      <c r="C221" s="199"/>
      <c r="D221" s="32"/>
      <c r="E221" s="32"/>
    </row>
    <row r="222" spans="1:5" ht="12.75" customHeight="1">
      <c r="A222" s="34"/>
      <c r="B222" s="35" t="s">
        <v>119</v>
      </c>
      <c r="C222" s="38" t="s">
        <v>140</v>
      </c>
      <c r="D222" s="32"/>
      <c r="E222" s="32"/>
    </row>
    <row r="223" spans="1:5" ht="12.75" customHeight="1">
      <c r="A223" s="66">
        <v>1</v>
      </c>
      <c r="B223" s="39" t="s">
        <v>220</v>
      </c>
      <c r="C223" s="36" t="s">
        <v>221</v>
      </c>
      <c r="D223" s="67">
        <v>198805</v>
      </c>
      <c r="E223" s="32"/>
    </row>
    <row r="224" spans="1:5" ht="12.75" customHeight="1">
      <c r="A224" s="66" t="s">
        <v>222</v>
      </c>
      <c r="B224" s="39" t="s">
        <v>223</v>
      </c>
      <c r="C224" s="36" t="s">
        <v>221</v>
      </c>
      <c r="D224" s="67">
        <v>6994</v>
      </c>
      <c r="E224" s="32"/>
    </row>
    <row r="225" spans="1:5" ht="12.75" customHeight="1">
      <c r="A225" s="66" t="s">
        <v>224</v>
      </c>
      <c r="B225" s="39" t="s">
        <v>225</v>
      </c>
      <c r="C225" s="36" t="s">
        <v>221</v>
      </c>
      <c r="D225" s="67">
        <v>49</v>
      </c>
      <c r="E225" s="32"/>
    </row>
    <row r="226" spans="1:5" ht="12.75" customHeight="1">
      <c r="A226" s="66" t="s">
        <v>226</v>
      </c>
      <c r="B226" s="39" t="s">
        <v>227</v>
      </c>
      <c r="C226" s="36" t="s">
        <v>221</v>
      </c>
      <c r="D226" s="67">
        <v>11</v>
      </c>
      <c r="E226" s="32"/>
    </row>
    <row r="227" spans="1:5" ht="12.75" customHeight="1">
      <c r="A227" s="66" t="s">
        <v>228</v>
      </c>
      <c r="B227" s="39" t="s">
        <v>229</v>
      </c>
      <c r="C227" s="36" t="s">
        <v>221</v>
      </c>
      <c r="D227" s="67">
        <v>550</v>
      </c>
      <c r="E227" s="32"/>
    </row>
    <row r="228" spans="1:5" ht="12.75" customHeight="1">
      <c r="A228" s="66" t="s">
        <v>230</v>
      </c>
      <c r="B228" s="39" t="s">
        <v>231</v>
      </c>
      <c r="C228" s="36" t="s">
        <v>221</v>
      </c>
      <c r="D228" s="67">
        <v>2</v>
      </c>
      <c r="E228" s="32"/>
    </row>
    <row r="229" spans="1:5" ht="12.75" customHeight="1">
      <c r="A229" s="66" t="s">
        <v>232</v>
      </c>
      <c r="B229" s="39" t="s">
        <v>233</v>
      </c>
      <c r="C229" s="36" t="s">
        <v>221</v>
      </c>
      <c r="D229" s="67">
        <v>753</v>
      </c>
      <c r="E229" s="32"/>
    </row>
    <row r="230" spans="1:5" ht="12.75" customHeight="1">
      <c r="A230" s="66" t="s">
        <v>234</v>
      </c>
      <c r="B230" s="39" t="s">
        <v>235</v>
      </c>
      <c r="C230" s="36" t="s">
        <v>221</v>
      </c>
      <c r="D230" s="67">
        <v>34</v>
      </c>
      <c r="E230" s="32"/>
    </row>
    <row r="231" spans="1:5" ht="12.75" customHeight="1">
      <c r="A231" s="66" t="s">
        <v>236</v>
      </c>
      <c r="B231" s="39" t="s">
        <v>237</v>
      </c>
      <c r="C231" s="36" t="s">
        <v>221</v>
      </c>
      <c r="D231" s="67">
        <v>1953</v>
      </c>
      <c r="E231" s="32"/>
    </row>
    <row r="232" spans="1:5" ht="12.75" customHeight="1">
      <c r="A232" s="66" t="s">
        <v>238</v>
      </c>
      <c r="B232" s="39" t="s">
        <v>239</v>
      </c>
      <c r="C232" s="36" t="s">
        <v>221</v>
      </c>
      <c r="D232" s="67">
        <v>560</v>
      </c>
      <c r="E232" s="32"/>
    </row>
    <row r="233" spans="1:5" ht="12.75" customHeight="1">
      <c r="A233" s="66" t="s">
        <v>240</v>
      </c>
      <c r="B233" s="39" t="s">
        <v>241</v>
      </c>
      <c r="C233" s="36" t="s">
        <v>221</v>
      </c>
      <c r="D233" s="67">
        <v>95</v>
      </c>
      <c r="E233" s="32"/>
    </row>
    <row r="234" spans="1:5" ht="12.75" customHeight="1">
      <c r="A234" s="66" t="s">
        <v>242</v>
      </c>
      <c r="B234" s="39" t="s">
        <v>243</v>
      </c>
      <c r="C234" s="36" t="s">
        <v>221</v>
      </c>
      <c r="D234" s="67">
        <v>374</v>
      </c>
      <c r="E234" s="32"/>
    </row>
    <row r="235" spans="1:5" ht="12.75" customHeight="1">
      <c r="A235" s="66" t="s">
        <v>244</v>
      </c>
      <c r="B235" s="39" t="s">
        <v>245</v>
      </c>
      <c r="C235" s="36" t="s">
        <v>221</v>
      </c>
      <c r="D235" s="67">
        <v>357</v>
      </c>
      <c r="E235" s="32"/>
    </row>
    <row r="236" spans="1:5" ht="12.75" customHeight="1">
      <c r="A236" s="66" t="s">
        <v>246</v>
      </c>
      <c r="B236" s="39" t="s">
        <v>247</v>
      </c>
      <c r="C236" s="36" t="s">
        <v>221</v>
      </c>
      <c r="D236" s="67">
        <v>186</v>
      </c>
      <c r="E236" s="32"/>
    </row>
    <row r="237" spans="1:5" ht="12.75" customHeight="1">
      <c r="A237" s="66" t="s">
        <v>248</v>
      </c>
      <c r="B237" s="39" t="s">
        <v>249</v>
      </c>
      <c r="C237" s="36" t="s">
        <v>221</v>
      </c>
      <c r="D237" s="67">
        <v>317</v>
      </c>
      <c r="E237" s="32"/>
    </row>
    <row r="238" spans="1:5" ht="12.75" customHeight="1">
      <c r="A238" s="66" t="s">
        <v>250</v>
      </c>
      <c r="B238" s="39" t="s">
        <v>251</v>
      </c>
      <c r="C238" s="36" t="s">
        <v>221</v>
      </c>
      <c r="D238" s="67">
        <v>531</v>
      </c>
      <c r="E238" s="32"/>
    </row>
    <row r="239" spans="1:5" ht="12.75" customHeight="1">
      <c r="A239" s="66" t="s">
        <v>252</v>
      </c>
      <c r="B239" s="39" t="s">
        <v>253</v>
      </c>
      <c r="C239" s="36" t="s">
        <v>221</v>
      </c>
      <c r="D239" s="67">
        <v>1684</v>
      </c>
      <c r="E239" s="32"/>
    </row>
    <row r="240" spans="1:5" ht="12.75" customHeight="1">
      <c r="A240" s="66" t="s">
        <v>254</v>
      </c>
      <c r="B240" s="39" t="s">
        <v>255</v>
      </c>
      <c r="C240" s="36" t="s">
        <v>221</v>
      </c>
      <c r="D240" s="67">
        <v>640</v>
      </c>
      <c r="E240" s="32"/>
    </row>
    <row r="241" spans="1:5" ht="12.75" customHeight="1">
      <c r="A241" s="66" t="s">
        <v>256</v>
      </c>
      <c r="B241" s="39" t="s">
        <v>257</v>
      </c>
      <c r="C241" s="36" t="s">
        <v>221</v>
      </c>
      <c r="D241" s="67">
        <v>155</v>
      </c>
      <c r="E241" s="32"/>
    </row>
    <row r="242" spans="1:5" ht="12.75" customHeight="1">
      <c r="A242" s="66" t="s">
        <v>258</v>
      </c>
      <c r="B242" s="39" t="s">
        <v>259</v>
      </c>
      <c r="C242" s="36" t="s">
        <v>221</v>
      </c>
      <c r="D242" s="67">
        <v>1305</v>
      </c>
      <c r="E242" s="32"/>
    </row>
    <row r="243" spans="1:5" ht="12.75" customHeight="1">
      <c r="A243" s="66" t="s">
        <v>260</v>
      </c>
      <c r="B243" s="39" t="s">
        <v>261</v>
      </c>
      <c r="C243" s="36" t="s">
        <v>221</v>
      </c>
      <c r="D243" s="67">
        <v>4273</v>
      </c>
      <c r="E243" s="32"/>
    </row>
    <row r="244" spans="1:5" ht="12.75" customHeight="1">
      <c r="A244" s="66" t="s">
        <v>262</v>
      </c>
      <c r="B244" s="39" t="s">
        <v>263</v>
      </c>
      <c r="C244" s="36" t="s">
        <v>221</v>
      </c>
      <c r="D244" s="67">
        <v>282</v>
      </c>
      <c r="E244" s="32"/>
    </row>
    <row r="245" spans="1:5" ht="12.75" customHeight="1">
      <c r="A245" s="66" t="s">
        <v>264</v>
      </c>
      <c r="B245" s="39" t="s">
        <v>265</v>
      </c>
      <c r="C245" s="36" t="s">
        <v>221</v>
      </c>
      <c r="D245" s="67">
        <v>523</v>
      </c>
      <c r="E245" s="32"/>
    </row>
    <row r="246" spans="1:5" ht="12.75" customHeight="1">
      <c r="A246" s="66" t="s">
        <v>266</v>
      </c>
      <c r="B246" s="39" t="s">
        <v>267</v>
      </c>
      <c r="C246" s="36" t="s">
        <v>221</v>
      </c>
      <c r="D246" s="67">
        <v>315</v>
      </c>
      <c r="E246" s="32"/>
    </row>
    <row r="247" spans="1:5" ht="12.75" customHeight="1">
      <c r="A247" s="66" t="s">
        <v>268</v>
      </c>
      <c r="B247" s="39" t="s">
        <v>269</v>
      </c>
      <c r="C247" s="36" t="s">
        <v>221</v>
      </c>
      <c r="D247" s="67">
        <v>492</v>
      </c>
      <c r="E247" s="32"/>
    </row>
    <row r="248" spans="1:5" ht="12.75" customHeight="1">
      <c r="A248" s="66" t="s">
        <v>270</v>
      </c>
      <c r="B248" s="39" t="s">
        <v>271</v>
      </c>
      <c r="C248" s="36" t="s">
        <v>221</v>
      </c>
      <c r="D248" s="67">
        <v>162</v>
      </c>
      <c r="E248" s="32"/>
    </row>
    <row r="249" spans="1:5" ht="12.75" customHeight="1">
      <c r="A249" s="66" t="s">
        <v>272</v>
      </c>
      <c r="B249" s="39" t="s">
        <v>273</v>
      </c>
      <c r="C249" s="36" t="s">
        <v>221</v>
      </c>
      <c r="D249" s="67">
        <v>393</v>
      </c>
      <c r="E249" s="32"/>
    </row>
    <row r="250" spans="1:5" ht="12.75" customHeight="1">
      <c r="A250" s="66" t="s">
        <v>274</v>
      </c>
      <c r="B250" s="39" t="s">
        <v>275</v>
      </c>
      <c r="C250" s="36" t="s">
        <v>221</v>
      </c>
      <c r="D250" s="67">
        <v>1327</v>
      </c>
      <c r="E250" s="32"/>
    </row>
    <row r="251" spans="1:5" ht="12.75" customHeight="1">
      <c r="A251" s="66" t="s">
        <v>276</v>
      </c>
      <c r="B251" s="39" t="s">
        <v>277</v>
      </c>
      <c r="C251" s="36" t="s">
        <v>221</v>
      </c>
      <c r="D251" s="67">
        <v>297</v>
      </c>
      <c r="E251" s="32"/>
    </row>
    <row r="252" spans="1:5" ht="12.75" customHeight="1">
      <c r="A252" s="66" t="s">
        <v>278</v>
      </c>
      <c r="B252" s="39" t="s">
        <v>279</v>
      </c>
      <c r="C252" s="36" t="s">
        <v>221</v>
      </c>
      <c r="D252" s="67">
        <v>348</v>
      </c>
      <c r="E252" s="32"/>
    </row>
    <row r="253" spans="1:5" ht="12.75" customHeight="1">
      <c r="A253" s="66" t="s">
        <v>280</v>
      </c>
      <c r="B253" s="39" t="s">
        <v>281</v>
      </c>
      <c r="C253" s="36" t="s">
        <v>221</v>
      </c>
      <c r="D253" s="67">
        <v>340</v>
      </c>
      <c r="E253" s="32"/>
    </row>
    <row r="254" spans="1:5" ht="12.75" customHeight="1">
      <c r="A254" s="66" t="s">
        <v>282</v>
      </c>
      <c r="B254" s="39" t="s">
        <v>283</v>
      </c>
      <c r="C254" s="36" t="s">
        <v>221</v>
      </c>
      <c r="D254" s="67">
        <v>460</v>
      </c>
      <c r="E254" s="32"/>
    </row>
    <row r="255" spans="1:5" ht="12.75" customHeight="1">
      <c r="A255" s="66" t="s">
        <v>284</v>
      </c>
      <c r="B255" s="39" t="s">
        <v>285</v>
      </c>
      <c r="C255" s="36" t="s">
        <v>221</v>
      </c>
      <c r="D255" s="67">
        <v>335</v>
      </c>
      <c r="E255" s="32"/>
    </row>
    <row r="256" spans="1:5" ht="12.75" customHeight="1">
      <c r="A256" s="34"/>
      <c r="B256" s="36"/>
      <c r="C256" s="37"/>
      <c r="D256" s="32"/>
      <c r="E256" s="32"/>
    </row>
    <row r="257" spans="1:5" ht="12.75" customHeight="1">
      <c r="A257" s="34"/>
      <c r="B257" s="36"/>
      <c r="C257" s="37"/>
      <c r="D257" s="32"/>
      <c r="E257" s="32"/>
    </row>
    <row r="258" spans="1:5" ht="12.75" customHeight="1">
      <c r="A258" s="38" t="s">
        <v>73</v>
      </c>
      <c r="B258" s="199" t="s">
        <v>121</v>
      </c>
      <c r="C258" s="199"/>
      <c r="D258" s="32"/>
      <c r="E258" s="32"/>
    </row>
    <row r="259" spans="1:5" ht="12.75" customHeight="1">
      <c r="A259" s="34"/>
      <c r="B259" s="36" t="s">
        <v>119</v>
      </c>
      <c r="C259" s="34" t="s">
        <v>140</v>
      </c>
      <c r="D259" s="32"/>
      <c r="E259" s="32"/>
    </row>
    <row r="260" spans="1:5" ht="12.75" customHeight="1">
      <c r="A260" s="66">
        <v>1</v>
      </c>
      <c r="B260" s="39" t="s">
        <v>220</v>
      </c>
      <c r="C260" s="36" t="s">
        <v>221</v>
      </c>
      <c r="D260" s="67">
        <v>182117</v>
      </c>
      <c r="E260" s="32"/>
    </row>
    <row r="261" spans="1:5" ht="12.75" customHeight="1">
      <c r="A261" s="66" t="s">
        <v>222</v>
      </c>
      <c r="B261" s="39" t="s">
        <v>223</v>
      </c>
      <c r="C261" s="36" t="s">
        <v>221</v>
      </c>
      <c r="D261" s="67">
        <v>4935</v>
      </c>
      <c r="E261" s="32"/>
    </row>
    <row r="262" spans="1:5" ht="12.75" customHeight="1">
      <c r="A262" s="66" t="s">
        <v>224</v>
      </c>
      <c r="B262" s="39" t="s">
        <v>286</v>
      </c>
      <c r="C262" s="36" t="s">
        <v>221</v>
      </c>
      <c r="D262" s="67">
        <v>0</v>
      </c>
      <c r="E262" s="32"/>
    </row>
    <row r="263" spans="1:5" ht="12.75" customHeight="1">
      <c r="A263" s="66" t="s">
        <v>226</v>
      </c>
      <c r="B263" s="39" t="s">
        <v>287</v>
      </c>
      <c r="C263" s="36" t="s">
        <v>221</v>
      </c>
      <c r="D263" s="67">
        <v>0</v>
      </c>
      <c r="E263" s="32"/>
    </row>
    <row r="264" spans="1:5" ht="12.75" customHeight="1">
      <c r="A264" s="66" t="s">
        <v>228</v>
      </c>
      <c r="B264" s="39" t="s">
        <v>229</v>
      </c>
      <c r="C264" s="36" t="s">
        <v>221</v>
      </c>
      <c r="D264" s="67">
        <v>0</v>
      </c>
      <c r="E264" s="32"/>
    </row>
    <row r="265" spans="1:5" ht="12.75" customHeight="1">
      <c r="A265" s="66" t="s">
        <v>230</v>
      </c>
      <c r="B265" s="39" t="s">
        <v>231</v>
      </c>
      <c r="C265" s="36" t="s">
        <v>221</v>
      </c>
      <c r="D265" s="67">
        <v>0</v>
      </c>
      <c r="E265" s="32"/>
    </row>
    <row r="266" spans="1:5" ht="12.75" customHeight="1">
      <c r="A266" s="66" t="s">
        <v>232</v>
      </c>
      <c r="B266" s="39" t="s">
        <v>288</v>
      </c>
      <c r="C266" s="36" t="s">
        <v>221</v>
      </c>
      <c r="D266" s="67">
        <v>0</v>
      </c>
      <c r="E266" s="32"/>
    </row>
    <row r="267" spans="1:5" ht="12.75" customHeight="1">
      <c r="A267" s="66" t="s">
        <v>234</v>
      </c>
      <c r="B267" s="39" t="s">
        <v>289</v>
      </c>
      <c r="C267" s="36" t="s">
        <v>221</v>
      </c>
      <c r="D267" s="67">
        <v>0</v>
      </c>
      <c r="E267" s="32"/>
    </row>
    <row r="268" spans="1:5" ht="12.75" customHeight="1">
      <c r="A268" s="66" t="s">
        <v>234</v>
      </c>
      <c r="B268" s="39" t="s">
        <v>290</v>
      </c>
      <c r="C268" s="36" t="s">
        <v>221</v>
      </c>
      <c r="D268" s="67">
        <v>0</v>
      </c>
      <c r="E268" s="32"/>
    </row>
    <row r="269" spans="1:5" ht="12.75" customHeight="1">
      <c r="A269" s="66" t="s">
        <v>238</v>
      </c>
      <c r="B269" s="39" t="s">
        <v>291</v>
      </c>
      <c r="C269" s="36" t="s">
        <v>221</v>
      </c>
      <c r="D269" s="67">
        <v>145</v>
      </c>
      <c r="E269" s="32"/>
    </row>
    <row r="270" spans="1:5" ht="12.75" customHeight="1">
      <c r="A270" s="66" t="s">
        <v>240</v>
      </c>
      <c r="B270" s="39" t="s">
        <v>292</v>
      </c>
      <c r="C270" s="36" t="s">
        <v>221</v>
      </c>
      <c r="D270" s="67">
        <v>95</v>
      </c>
      <c r="E270" s="32"/>
    </row>
    <row r="271" spans="1:5" ht="12.75" customHeight="1">
      <c r="A271" s="66" t="s">
        <v>242</v>
      </c>
      <c r="B271" s="39" t="s">
        <v>243</v>
      </c>
      <c r="C271" s="36" t="s">
        <v>221</v>
      </c>
      <c r="D271" s="67">
        <v>0</v>
      </c>
      <c r="E271" s="32"/>
    </row>
    <row r="272" spans="1:5" ht="12.75" customHeight="1">
      <c r="A272" s="66" t="s">
        <v>244</v>
      </c>
      <c r="B272" s="39" t="s">
        <v>293</v>
      </c>
      <c r="C272" s="36" t="s">
        <v>221</v>
      </c>
      <c r="D272" s="67">
        <v>0</v>
      </c>
      <c r="E272" s="32"/>
    </row>
    <row r="273" spans="1:5" ht="12.75" customHeight="1">
      <c r="A273" s="66" t="s">
        <v>246</v>
      </c>
      <c r="B273" s="39" t="s">
        <v>294</v>
      </c>
      <c r="C273" s="36" t="s">
        <v>221</v>
      </c>
      <c r="D273" s="67">
        <v>0</v>
      </c>
      <c r="E273" s="32"/>
    </row>
    <row r="274" spans="1:5" ht="12.75" customHeight="1">
      <c r="A274" s="66" t="s">
        <v>248</v>
      </c>
      <c r="B274" s="39" t="s">
        <v>245</v>
      </c>
      <c r="C274" s="36" t="s">
        <v>221</v>
      </c>
      <c r="D274" s="67">
        <v>274</v>
      </c>
      <c r="E274" s="32"/>
    </row>
    <row r="275" spans="1:5" ht="12.75" customHeight="1">
      <c r="A275" s="66" t="s">
        <v>250</v>
      </c>
      <c r="B275" s="39" t="s">
        <v>251</v>
      </c>
      <c r="C275" s="36" t="s">
        <v>221</v>
      </c>
      <c r="D275" s="67">
        <v>0</v>
      </c>
      <c r="E275" s="32"/>
    </row>
    <row r="276" spans="1:5" ht="12.75" customHeight="1">
      <c r="A276" s="66" t="s">
        <v>252</v>
      </c>
      <c r="B276" s="39" t="s">
        <v>295</v>
      </c>
      <c r="C276" s="36" t="s">
        <v>221</v>
      </c>
      <c r="D276" s="67">
        <v>0</v>
      </c>
      <c r="E276" s="32"/>
    </row>
    <row r="277" spans="1:5" ht="12.75" customHeight="1">
      <c r="A277" s="66" t="s">
        <v>254</v>
      </c>
      <c r="B277" s="39" t="s">
        <v>296</v>
      </c>
      <c r="C277" s="36" t="s">
        <v>221</v>
      </c>
      <c r="D277" s="67">
        <v>0</v>
      </c>
      <c r="E277" s="32"/>
    </row>
    <row r="278" spans="1:5" ht="12.75" customHeight="1">
      <c r="A278" s="66" t="s">
        <v>256</v>
      </c>
      <c r="B278" s="39" t="s">
        <v>297</v>
      </c>
      <c r="C278" s="36" t="s">
        <v>221</v>
      </c>
      <c r="D278" s="67">
        <v>0</v>
      </c>
      <c r="E278" s="32"/>
    </row>
    <row r="279" spans="1:5" ht="12.75" customHeight="1">
      <c r="A279" s="66" t="s">
        <v>258</v>
      </c>
      <c r="B279" s="39" t="s">
        <v>298</v>
      </c>
      <c r="C279" s="36" t="s">
        <v>221</v>
      </c>
      <c r="D279" s="67">
        <v>0</v>
      </c>
      <c r="E279" s="32"/>
    </row>
    <row r="280" spans="1:5" ht="12.75" customHeight="1">
      <c r="A280" s="66" t="s">
        <v>260</v>
      </c>
      <c r="B280" s="39" t="s">
        <v>299</v>
      </c>
      <c r="C280" s="36" t="s">
        <v>221</v>
      </c>
      <c r="D280" s="67">
        <v>1688</v>
      </c>
      <c r="E280" s="32"/>
    </row>
    <row r="281" spans="1:5" ht="12.75" customHeight="1">
      <c r="A281" s="66" t="s">
        <v>262</v>
      </c>
      <c r="B281" s="39" t="s">
        <v>300</v>
      </c>
      <c r="C281" s="36" t="s">
        <v>221</v>
      </c>
      <c r="D281" s="67">
        <v>0</v>
      </c>
      <c r="E281" s="32"/>
    </row>
    <row r="282" spans="1:5" ht="12.75" customHeight="1">
      <c r="A282" s="66" t="s">
        <v>264</v>
      </c>
      <c r="B282" s="39" t="s">
        <v>301</v>
      </c>
      <c r="C282" s="36" t="s">
        <v>221</v>
      </c>
      <c r="D282" s="67">
        <v>0</v>
      </c>
      <c r="E282" s="32"/>
    </row>
    <row r="283" spans="1:5" ht="12.75" customHeight="1">
      <c r="A283" s="66" t="s">
        <v>266</v>
      </c>
      <c r="B283" s="39" t="s">
        <v>302</v>
      </c>
      <c r="C283" s="36" t="s">
        <v>221</v>
      </c>
      <c r="D283" s="67">
        <v>0</v>
      </c>
      <c r="E283" s="32"/>
    </row>
    <row r="284" spans="1:5" ht="12.75" customHeight="1">
      <c r="A284" s="66" t="s">
        <v>268</v>
      </c>
      <c r="B284" s="39" t="s">
        <v>303</v>
      </c>
      <c r="C284" s="36" t="s">
        <v>221</v>
      </c>
      <c r="D284" s="67">
        <v>0</v>
      </c>
      <c r="E284" s="32"/>
    </row>
    <row r="285" spans="1:5" ht="12.75" customHeight="1">
      <c r="A285" s="66" t="s">
        <v>270</v>
      </c>
      <c r="B285" s="39" t="s">
        <v>304</v>
      </c>
      <c r="C285" s="36" t="s">
        <v>221</v>
      </c>
      <c r="D285" s="67">
        <v>0</v>
      </c>
      <c r="E285" s="32"/>
    </row>
    <row r="286" spans="1:5" ht="12.75" customHeight="1">
      <c r="A286" s="66" t="s">
        <v>272</v>
      </c>
      <c r="B286" s="39" t="s">
        <v>305</v>
      </c>
      <c r="C286" s="36" t="s">
        <v>221</v>
      </c>
      <c r="D286" s="67">
        <v>0</v>
      </c>
      <c r="E286" s="32"/>
    </row>
    <row r="287" spans="1:5" ht="12.75" customHeight="1">
      <c r="A287" s="66" t="s">
        <v>274</v>
      </c>
      <c r="B287" s="39" t="s">
        <v>306</v>
      </c>
      <c r="C287" s="36" t="s">
        <v>221</v>
      </c>
      <c r="D287" s="67">
        <v>0</v>
      </c>
      <c r="E287" s="32"/>
    </row>
    <row r="288" spans="1:5" ht="12.75" customHeight="1">
      <c r="A288" s="66" t="s">
        <v>276</v>
      </c>
      <c r="B288" s="39" t="s">
        <v>307</v>
      </c>
      <c r="C288" s="36" t="s">
        <v>221</v>
      </c>
      <c r="D288" s="67">
        <v>0</v>
      </c>
      <c r="E288" s="32"/>
    </row>
    <row r="289" spans="1:5" ht="12.75" customHeight="1">
      <c r="A289" s="66" t="s">
        <v>278</v>
      </c>
      <c r="B289" s="39" t="s">
        <v>308</v>
      </c>
      <c r="C289" s="36" t="s">
        <v>221</v>
      </c>
      <c r="D289" s="67">
        <v>0</v>
      </c>
      <c r="E289" s="32"/>
    </row>
    <row r="290" spans="1:5" ht="12.75" customHeight="1">
      <c r="A290" s="66" t="s">
        <v>280</v>
      </c>
      <c r="B290" s="39" t="s">
        <v>309</v>
      </c>
      <c r="C290" s="36" t="s">
        <v>221</v>
      </c>
      <c r="D290" s="67">
        <v>0</v>
      </c>
      <c r="E290" s="32"/>
    </row>
    <row r="291" spans="1:5" ht="12.75" customHeight="1">
      <c r="A291" s="66" t="s">
        <v>282</v>
      </c>
      <c r="B291" s="39" t="s">
        <v>310</v>
      </c>
      <c r="C291" s="36" t="s">
        <v>221</v>
      </c>
      <c r="D291" s="67">
        <v>0</v>
      </c>
      <c r="E291" s="32"/>
    </row>
    <row r="292" spans="1:5" ht="12.75" customHeight="1">
      <c r="A292" s="66" t="s">
        <v>284</v>
      </c>
      <c r="B292" s="39" t="s">
        <v>311</v>
      </c>
      <c r="C292" s="36" t="s">
        <v>221</v>
      </c>
      <c r="D292" s="67">
        <v>0</v>
      </c>
      <c r="E292" s="32"/>
    </row>
    <row r="293" spans="1:5" ht="12.75" customHeight="1">
      <c r="A293" s="34"/>
      <c r="B293" s="36"/>
      <c r="C293" s="39"/>
      <c r="D293" s="32"/>
      <c r="E293" s="32"/>
    </row>
    <row r="294" spans="1:5" ht="12.75" customHeight="1">
      <c r="A294" s="34"/>
      <c r="B294" s="36"/>
      <c r="C294" s="39"/>
      <c r="D294" s="32"/>
      <c r="E294" s="32"/>
    </row>
    <row r="295" spans="1:5" ht="15">
      <c r="A295" s="202" t="s">
        <v>314</v>
      </c>
      <c r="B295" s="202"/>
      <c r="C295" s="40" t="s">
        <v>107</v>
      </c>
      <c r="D295" s="176" t="s">
        <v>315</v>
      </c>
      <c r="E295" s="176"/>
    </row>
    <row r="296" spans="1:5" ht="14.25" customHeight="1">
      <c r="A296" s="201" t="s">
        <v>138</v>
      </c>
      <c r="B296" s="201"/>
      <c r="C296" s="41" t="s">
        <v>109</v>
      </c>
      <c r="D296" s="169" t="s">
        <v>110</v>
      </c>
      <c r="E296" s="169"/>
    </row>
    <row r="297" spans="1:5" ht="13.5" customHeight="1">
      <c r="A297" s="42" t="s">
        <v>108</v>
      </c>
      <c r="B297" s="68"/>
      <c r="C297" s="4"/>
      <c r="D297" s="4"/>
      <c r="E297" s="4"/>
    </row>
    <row r="298" spans="1:5" ht="12.75" customHeight="1" hidden="1">
      <c r="A298" s="44"/>
      <c r="B298" s="43"/>
      <c r="C298" s="45"/>
      <c r="D298" s="46"/>
      <c r="E298" s="47"/>
    </row>
    <row r="299" spans="1:5" ht="15">
      <c r="A299" s="175" t="s">
        <v>316</v>
      </c>
      <c r="B299" s="175"/>
      <c r="C299" s="48" t="s">
        <v>111</v>
      </c>
      <c r="D299" s="176" t="s">
        <v>317</v>
      </c>
      <c r="E299" s="176"/>
    </row>
    <row r="300" spans="1:5" ht="12.75" customHeight="1">
      <c r="A300" s="49"/>
      <c r="B300" s="50"/>
      <c r="C300" s="41" t="s">
        <v>109</v>
      </c>
      <c r="D300" s="169" t="s">
        <v>110</v>
      </c>
      <c r="E300" s="169"/>
    </row>
    <row r="301" spans="1:5" ht="18" customHeight="1">
      <c r="A301" s="170" t="s">
        <v>322</v>
      </c>
      <c r="B301" s="170"/>
      <c r="C301" s="51" t="s">
        <v>112</v>
      </c>
      <c r="D301" s="178" t="s">
        <v>323</v>
      </c>
      <c r="E301" s="179"/>
    </row>
    <row r="302" spans="1:5" ht="15.75" customHeight="1">
      <c r="A302" s="174" t="s">
        <v>139</v>
      </c>
      <c r="B302" s="174"/>
      <c r="C302" s="41" t="s">
        <v>109</v>
      </c>
      <c r="D302" s="169" t="s">
        <v>110</v>
      </c>
      <c r="E302" s="169"/>
    </row>
  </sheetData>
  <sheetProtection/>
  <mergeCells count="232">
    <mergeCell ref="A301:B301"/>
    <mergeCell ref="D301:E301"/>
    <mergeCell ref="A302:B302"/>
    <mergeCell ref="D302:E302"/>
    <mergeCell ref="D295:E295"/>
    <mergeCell ref="A296:B296"/>
    <mergeCell ref="D296:E296"/>
    <mergeCell ref="A299:B299"/>
    <mergeCell ref="D299:E299"/>
    <mergeCell ref="D300:E300"/>
    <mergeCell ref="B217:C217"/>
    <mergeCell ref="B218:C218"/>
    <mergeCell ref="B219:C219"/>
    <mergeCell ref="B221:C221"/>
    <mergeCell ref="B258:C258"/>
    <mergeCell ref="A295:B295"/>
    <mergeCell ref="B209:C209"/>
    <mergeCell ref="B210:C210"/>
    <mergeCell ref="B213:C213"/>
    <mergeCell ref="B214:C214"/>
    <mergeCell ref="B215:C215"/>
    <mergeCell ref="B216:C216"/>
    <mergeCell ref="B203:C203"/>
    <mergeCell ref="B204:C204"/>
    <mergeCell ref="B205:C205"/>
    <mergeCell ref="B206:C206"/>
    <mergeCell ref="B207:C207"/>
    <mergeCell ref="B208:C208"/>
    <mergeCell ref="B196:C196"/>
    <mergeCell ref="B198:C198"/>
    <mergeCell ref="B199:C199"/>
    <mergeCell ref="B200:C200"/>
    <mergeCell ref="B201:C201"/>
    <mergeCell ref="B202:C202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A182:E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A118:E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A53:E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5:E5"/>
    <mergeCell ref="G5:H5"/>
    <mergeCell ref="B6:C6"/>
    <mergeCell ref="B7:C7"/>
    <mergeCell ref="B8:C8"/>
    <mergeCell ref="B9:C9"/>
    <mergeCell ref="D1:E1"/>
    <mergeCell ref="A2:E2"/>
    <mergeCell ref="B3:E3"/>
    <mergeCell ref="G3:H3"/>
    <mergeCell ref="B4:E4"/>
    <mergeCell ref="G4:H4"/>
  </mergeCells>
  <conditionalFormatting sqref="E20:E22 E27:E30 E35">
    <cfRule type="expression" priority="3" dxfId="7" stopIfTrue="1">
      <formula>ISERROR(E20)</formula>
    </cfRule>
  </conditionalFormatting>
  <conditionalFormatting sqref="E40:E43">
    <cfRule type="expression" priority="2" dxfId="7" stopIfTrue="1">
      <formula>ISERROR(E40)</formula>
    </cfRule>
  </conditionalFormatting>
  <conditionalFormatting sqref="E61 E65 E72">
    <cfRule type="expression" priority="1" dxfId="7" stopIfTrue="1">
      <formula>ISERROR(E61)</formula>
    </cfRule>
  </conditionalFormatting>
  <printOptions horizontalCentered="1"/>
  <pageMargins left="0.7874015748031497" right="0.1968503937007874" top="0.7086614173228347" bottom="0.31496062992125984" header="0.5118110236220472" footer="0.5118110236220472"/>
  <pageSetup firstPageNumber="1" useFirstPageNumber="1" horizontalDpi="600" verticalDpi="600" orientation="portrait" paperSize="9" scale="87" r:id="rId1"/>
  <rowBreaks count="3" manualBreakCount="3">
    <brk id="52" max="4" man="1"/>
    <brk id="117" max="4" man="1"/>
    <brk id="18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6"/>
  <sheetViews>
    <sheetView showGridLines="0" tabSelected="1" view="pageBreakPreview" zoomScaleNormal="87" zoomScaleSheetLayoutView="100" zoomScalePageLayoutView="0" workbookViewId="0" topLeftCell="A253">
      <selection activeCell="B279" sqref="B279"/>
    </sheetView>
  </sheetViews>
  <sheetFormatPr defaultColWidth="9.5" defaultRowHeight="14.25"/>
  <cols>
    <col min="1" max="1" width="5.8984375" style="78" customWidth="1"/>
    <col min="2" max="2" width="30.09765625" style="79" customWidth="1"/>
    <col min="3" max="3" width="27.59765625" style="79" customWidth="1"/>
    <col min="4" max="4" width="10.19921875" style="80" customWidth="1"/>
    <col min="5" max="5" width="10.5" style="79" customWidth="1"/>
    <col min="6" max="6" width="16.5" style="79" customWidth="1"/>
    <col min="7" max="7" width="8.8984375" style="81" customWidth="1"/>
    <col min="8" max="8" width="9.69921875" style="81" customWidth="1"/>
    <col min="9" max="9" width="10.19921875" style="81" customWidth="1"/>
    <col min="10" max="10" width="9.3984375" style="81" customWidth="1"/>
    <col min="11" max="11" width="8" style="81" customWidth="1"/>
    <col min="12" max="12" width="11.09765625" style="81" customWidth="1"/>
    <col min="13" max="16384" width="9.5" style="81" customWidth="1"/>
  </cols>
  <sheetData>
    <row r="1" spans="5:6" ht="103.5" customHeight="1">
      <c r="E1" s="203" t="s">
        <v>781</v>
      </c>
      <c r="F1" s="203"/>
    </row>
    <row r="2" spans="1:7" s="83" customFormat="1" ht="26.25" customHeight="1">
      <c r="A2" s="207"/>
      <c r="B2" s="207"/>
      <c r="C2" s="207"/>
      <c r="D2" s="207"/>
      <c r="E2" s="207"/>
      <c r="F2" s="207"/>
      <c r="G2" s="82"/>
    </row>
    <row r="3" spans="1:7" s="83" customFormat="1" ht="1.5" customHeight="1">
      <c r="A3" s="82"/>
      <c r="B3" s="82"/>
      <c r="C3" s="82"/>
      <c r="D3" s="82"/>
      <c r="E3" s="82"/>
      <c r="F3" s="82"/>
      <c r="G3" s="82"/>
    </row>
    <row r="4" spans="1:7" s="83" customFormat="1" ht="62.25" customHeight="1">
      <c r="A4" s="207" t="s">
        <v>348</v>
      </c>
      <c r="B4" s="207"/>
      <c r="C4" s="207"/>
      <c r="D4" s="207"/>
      <c r="E4" s="207"/>
      <c r="F4" s="207"/>
      <c r="G4" s="82"/>
    </row>
    <row r="5" spans="1:7" s="83" customFormat="1" ht="28.5" customHeight="1">
      <c r="A5" s="209" t="s">
        <v>312</v>
      </c>
      <c r="B5" s="209"/>
      <c r="C5" s="209"/>
      <c r="D5" s="209"/>
      <c r="E5" s="209"/>
      <c r="F5" s="209"/>
      <c r="G5" s="82"/>
    </row>
    <row r="6" spans="1:7" s="83" customFormat="1" ht="24" customHeight="1">
      <c r="A6" s="208" t="s">
        <v>778</v>
      </c>
      <c r="B6" s="208"/>
      <c r="C6" s="208"/>
      <c r="D6" s="208"/>
      <c r="E6" s="208"/>
      <c r="F6" s="208"/>
      <c r="G6" s="84"/>
    </row>
    <row r="7" spans="1:7" ht="24.75" customHeight="1">
      <c r="A7" s="205" t="s">
        <v>131</v>
      </c>
      <c r="B7" s="206" t="s">
        <v>349</v>
      </c>
      <c r="C7" s="206"/>
      <c r="D7" s="206" t="s">
        <v>350</v>
      </c>
      <c r="E7" s="206" t="s">
        <v>106</v>
      </c>
      <c r="F7" s="87"/>
      <c r="G7" s="86"/>
    </row>
    <row r="8" spans="1:6" ht="55.5" customHeight="1">
      <c r="A8" s="205"/>
      <c r="B8" s="206"/>
      <c r="C8" s="206"/>
      <c r="D8" s="206"/>
      <c r="E8" s="206"/>
      <c r="F8" s="88" t="s">
        <v>351</v>
      </c>
    </row>
    <row r="9" spans="1:6" ht="24.75" customHeight="1">
      <c r="A9" s="89" t="s">
        <v>352</v>
      </c>
      <c r="B9" s="206" t="s">
        <v>353</v>
      </c>
      <c r="C9" s="206"/>
      <c r="D9" s="90" t="s">
        <v>354</v>
      </c>
      <c r="E9" s="91" t="s">
        <v>355</v>
      </c>
      <c r="F9" s="91">
        <v>2</v>
      </c>
    </row>
    <row r="10" spans="1:6" ht="15.75" customHeight="1">
      <c r="A10" s="92" t="s">
        <v>356</v>
      </c>
      <c r="B10" s="206" t="s">
        <v>357</v>
      </c>
      <c r="C10" s="206"/>
      <c r="D10" s="206"/>
      <c r="E10" s="206"/>
      <c r="F10" s="206"/>
    </row>
    <row r="11" spans="1:6" ht="12.75" customHeight="1">
      <c r="A11" s="93" t="s">
        <v>358</v>
      </c>
      <c r="B11" s="210" t="s">
        <v>359</v>
      </c>
      <c r="C11" s="210"/>
      <c r="D11" s="94" t="s">
        <v>360</v>
      </c>
      <c r="E11" s="95" t="s">
        <v>0</v>
      </c>
      <c r="F11" s="96">
        <v>36</v>
      </c>
    </row>
    <row r="12" spans="1:6" ht="12.75" customHeight="1">
      <c r="A12" s="93" t="s">
        <v>361</v>
      </c>
      <c r="B12" s="210" t="s">
        <v>362</v>
      </c>
      <c r="C12" s="210"/>
      <c r="D12" s="94" t="s">
        <v>363</v>
      </c>
      <c r="E12" s="95" t="s">
        <v>2</v>
      </c>
      <c r="F12" s="96">
        <f>293030+713+1637+751</f>
        <v>296131</v>
      </c>
    </row>
    <row r="13" spans="1:6" ht="12.75" customHeight="1">
      <c r="A13" s="93" t="s">
        <v>364</v>
      </c>
      <c r="B13" s="210" t="s">
        <v>365</v>
      </c>
      <c r="C13" s="210"/>
      <c r="D13" s="94" t="s">
        <v>366</v>
      </c>
      <c r="E13" s="95" t="s">
        <v>2</v>
      </c>
      <c r="F13" s="96">
        <f>F14+F15</f>
        <v>240700</v>
      </c>
    </row>
    <row r="14" spans="1:6" ht="12.75" customHeight="1">
      <c r="A14" s="93" t="s">
        <v>367</v>
      </c>
      <c r="B14" s="211" t="s">
        <v>368</v>
      </c>
      <c r="C14" s="211"/>
      <c r="D14" s="94" t="s">
        <v>369</v>
      </c>
      <c r="E14" s="95" t="s">
        <v>2</v>
      </c>
      <c r="F14" s="96">
        <v>239443</v>
      </c>
    </row>
    <row r="15" spans="1:6" ht="12.75" customHeight="1">
      <c r="A15" s="93" t="s">
        <v>370</v>
      </c>
      <c r="B15" s="211" t="s">
        <v>5</v>
      </c>
      <c r="C15" s="211"/>
      <c r="D15" s="94" t="s">
        <v>371</v>
      </c>
      <c r="E15" s="95" t="s">
        <v>2</v>
      </c>
      <c r="F15" s="96">
        <v>1257</v>
      </c>
    </row>
    <row r="16" spans="1:6" ht="12.75" customHeight="1">
      <c r="A16" s="93" t="s">
        <v>372</v>
      </c>
      <c r="B16" s="212" t="s">
        <v>217</v>
      </c>
      <c r="C16" s="212"/>
      <c r="D16" s="94" t="s">
        <v>373</v>
      </c>
      <c r="E16" s="97" t="s">
        <v>2</v>
      </c>
      <c r="F16" s="96">
        <v>0</v>
      </c>
    </row>
    <row r="17" spans="1:6" ht="12.75" customHeight="1">
      <c r="A17" s="93" t="s">
        <v>374</v>
      </c>
      <c r="B17" s="212" t="s">
        <v>145</v>
      </c>
      <c r="C17" s="212"/>
      <c r="D17" s="94" t="s">
        <v>375</v>
      </c>
      <c r="E17" s="95" t="s">
        <v>2</v>
      </c>
      <c r="F17" s="96">
        <v>0</v>
      </c>
    </row>
    <row r="18" spans="1:6" ht="12.75" customHeight="1">
      <c r="A18" s="93" t="s">
        <v>376</v>
      </c>
      <c r="B18" s="210" t="s">
        <v>45</v>
      </c>
      <c r="C18" s="210"/>
      <c r="D18" s="94" t="s">
        <v>377</v>
      </c>
      <c r="E18" s="95" t="s">
        <v>0</v>
      </c>
      <c r="F18" s="96">
        <v>0</v>
      </c>
    </row>
    <row r="19" spans="1:6" ht="12.75" customHeight="1">
      <c r="A19" s="93" t="s">
        <v>378</v>
      </c>
      <c r="B19" s="210" t="s">
        <v>379</v>
      </c>
      <c r="C19" s="210"/>
      <c r="D19" s="94" t="s">
        <v>380</v>
      </c>
      <c r="E19" s="95" t="s">
        <v>10</v>
      </c>
      <c r="F19" s="98">
        <f>(F18/F20)*100</f>
        <v>0</v>
      </c>
    </row>
    <row r="20" spans="1:6" ht="12.75" customHeight="1">
      <c r="A20" s="93" t="s">
        <v>381</v>
      </c>
      <c r="B20" s="210" t="s">
        <v>6</v>
      </c>
      <c r="C20" s="210"/>
      <c r="D20" s="94" t="s">
        <v>382</v>
      </c>
      <c r="E20" s="95" t="s">
        <v>0</v>
      </c>
      <c r="F20" s="96">
        <f>F21+F22+F23</f>
        <v>99690</v>
      </c>
    </row>
    <row r="21" spans="1:6" ht="12.75" customHeight="1">
      <c r="A21" s="93" t="s">
        <v>383</v>
      </c>
      <c r="B21" s="211" t="s">
        <v>7</v>
      </c>
      <c r="C21" s="211"/>
      <c r="D21" s="94" t="s">
        <v>384</v>
      </c>
      <c r="E21" s="95" t="s">
        <v>0</v>
      </c>
      <c r="F21" s="96">
        <v>96575</v>
      </c>
    </row>
    <row r="22" spans="1:6" ht="12.75" customHeight="1">
      <c r="A22" s="93" t="s">
        <v>385</v>
      </c>
      <c r="B22" s="211" t="s">
        <v>8</v>
      </c>
      <c r="C22" s="211"/>
      <c r="D22" s="94" t="s">
        <v>386</v>
      </c>
      <c r="E22" s="95" t="s">
        <v>0</v>
      </c>
      <c r="F22" s="96">
        <v>228</v>
      </c>
    </row>
    <row r="23" spans="1:6" ht="12.75" customHeight="1">
      <c r="A23" s="93" t="s">
        <v>387</v>
      </c>
      <c r="B23" s="211" t="s">
        <v>9</v>
      </c>
      <c r="C23" s="211"/>
      <c r="D23" s="94" t="s">
        <v>388</v>
      </c>
      <c r="E23" s="95" t="s">
        <v>0</v>
      </c>
      <c r="F23" s="96">
        <v>2887</v>
      </c>
    </row>
    <row r="24" spans="1:6" ht="12.75" customHeight="1">
      <c r="A24" s="93" t="s">
        <v>389</v>
      </c>
      <c r="B24" s="210" t="s">
        <v>390</v>
      </c>
      <c r="C24" s="210"/>
      <c r="D24" s="94" t="s">
        <v>391</v>
      </c>
      <c r="E24" s="95" t="s">
        <v>10</v>
      </c>
      <c r="F24" s="99">
        <f>F13/F12*100</f>
        <v>81.28159496979377</v>
      </c>
    </row>
    <row r="25" spans="1:6" ht="12.75" customHeight="1">
      <c r="A25" s="93" t="s">
        <v>392</v>
      </c>
      <c r="B25" s="211" t="s">
        <v>393</v>
      </c>
      <c r="C25" s="211"/>
      <c r="D25" s="94" t="s">
        <v>394</v>
      </c>
      <c r="E25" s="95" t="s">
        <v>10</v>
      </c>
      <c r="F25" s="100">
        <f>F14/F13*100</f>
        <v>99.47777316161196</v>
      </c>
    </row>
    <row r="26" spans="1:6" ht="12.75" customHeight="1">
      <c r="A26" s="93" t="s">
        <v>395</v>
      </c>
      <c r="B26" s="211" t="s">
        <v>396</v>
      </c>
      <c r="C26" s="211"/>
      <c r="D26" s="94" t="s">
        <v>397</v>
      </c>
      <c r="E26" s="95" t="s">
        <v>10</v>
      </c>
      <c r="F26" s="100">
        <f>F15/F13*100</f>
        <v>0.5222268383880349</v>
      </c>
    </row>
    <row r="27" spans="1:6" ht="12.75" customHeight="1">
      <c r="A27" s="93" t="s">
        <v>398</v>
      </c>
      <c r="B27" s="210" t="s">
        <v>11</v>
      </c>
      <c r="C27" s="210"/>
      <c r="D27" s="94" t="s">
        <v>399</v>
      </c>
      <c r="E27" s="95" t="s">
        <v>0</v>
      </c>
      <c r="F27" s="96">
        <f>F28+F29+F30</f>
        <v>83002</v>
      </c>
    </row>
    <row r="28" spans="1:6" ht="12.75" customHeight="1">
      <c r="A28" s="93" t="s">
        <v>400</v>
      </c>
      <c r="B28" s="211" t="s">
        <v>7</v>
      </c>
      <c r="C28" s="211"/>
      <c r="D28" s="94" t="s">
        <v>401</v>
      </c>
      <c r="E28" s="95" t="s">
        <v>0</v>
      </c>
      <c r="F28" s="96">
        <v>79923</v>
      </c>
    </row>
    <row r="29" spans="1:6" ht="12.75" customHeight="1">
      <c r="A29" s="93" t="s">
        <v>402</v>
      </c>
      <c r="B29" s="211" t="s">
        <v>8</v>
      </c>
      <c r="C29" s="211"/>
      <c r="D29" s="94" t="s">
        <v>403</v>
      </c>
      <c r="E29" s="95" t="s">
        <v>0</v>
      </c>
      <c r="F29" s="96">
        <v>228</v>
      </c>
    </row>
    <row r="30" spans="1:6" ht="12.75" customHeight="1">
      <c r="A30" s="93" t="s">
        <v>404</v>
      </c>
      <c r="B30" s="211" t="s">
        <v>9</v>
      </c>
      <c r="C30" s="211"/>
      <c r="D30" s="94" t="s">
        <v>405</v>
      </c>
      <c r="E30" s="95" t="s">
        <v>0</v>
      </c>
      <c r="F30" s="96">
        <v>2851</v>
      </c>
    </row>
    <row r="31" spans="1:6" ht="12.75" customHeight="1">
      <c r="A31" s="93" t="s">
        <v>406</v>
      </c>
      <c r="B31" s="210" t="s">
        <v>407</v>
      </c>
      <c r="C31" s="210"/>
      <c r="D31" s="94" t="s">
        <v>408</v>
      </c>
      <c r="E31" s="95" t="s">
        <v>10</v>
      </c>
      <c r="F31" s="100">
        <f>F27/F20*100</f>
        <v>83.26010632962183</v>
      </c>
    </row>
    <row r="32" spans="1:6" ht="12.75" customHeight="1">
      <c r="A32" s="93" t="s">
        <v>409</v>
      </c>
      <c r="B32" s="211" t="s">
        <v>410</v>
      </c>
      <c r="C32" s="211"/>
      <c r="D32" s="94" t="s">
        <v>411</v>
      </c>
      <c r="E32" s="95" t="s">
        <v>10</v>
      </c>
      <c r="F32" s="100">
        <f>F28/F21*100</f>
        <v>82.75744240227803</v>
      </c>
    </row>
    <row r="33" spans="1:6" ht="12.75" customHeight="1">
      <c r="A33" s="93" t="s">
        <v>412</v>
      </c>
      <c r="B33" s="211" t="s">
        <v>413</v>
      </c>
      <c r="C33" s="211"/>
      <c r="D33" s="94" t="s">
        <v>414</v>
      </c>
      <c r="E33" s="95" t="s">
        <v>10</v>
      </c>
      <c r="F33" s="100">
        <f>F29/F22*100</f>
        <v>100</v>
      </c>
    </row>
    <row r="34" spans="1:6" ht="12.75" customHeight="1">
      <c r="A34" s="93" t="s">
        <v>415</v>
      </c>
      <c r="B34" s="211" t="s">
        <v>416</v>
      </c>
      <c r="C34" s="211"/>
      <c r="D34" s="94" t="s">
        <v>417</v>
      </c>
      <c r="E34" s="95" t="s">
        <v>10</v>
      </c>
      <c r="F34" s="100">
        <f>F30/F23*100</f>
        <v>98.75303082784897</v>
      </c>
    </row>
    <row r="35" spans="1:6" ht="12.75" customHeight="1">
      <c r="A35" s="93" t="s">
        <v>418</v>
      </c>
      <c r="B35" s="210" t="s">
        <v>12</v>
      </c>
      <c r="C35" s="210"/>
      <c r="D35" s="94" t="s">
        <v>419</v>
      </c>
      <c r="E35" s="95" t="s">
        <v>13</v>
      </c>
      <c r="F35" s="100">
        <v>734.899</v>
      </c>
    </row>
    <row r="36" spans="1:6" ht="12.75" customHeight="1">
      <c r="A36" s="93" t="s">
        <v>420</v>
      </c>
      <c r="B36" s="211" t="s">
        <v>14</v>
      </c>
      <c r="C36" s="211"/>
      <c r="D36" s="94" t="s">
        <v>421</v>
      </c>
      <c r="E36" s="95" t="s">
        <v>13</v>
      </c>
      <c r="F36" s="100">
        <v>216.459</v>
      </c>
    </row>
    <row r="37" spans="1:6" ht="12.75" customHeight="1">
      <c r="A37" s="93" t="s">
        <v>422</v>
      </c>
      <c r="B37" s="211" t="s">
        <v>15</v>
      </c>
      <c r="C37" s="211"/>
      <c r="D37" s="94" t="s">
        <v>423</v>
      </c>
      <c r="E37" s="95" t="s">
        <v>13</v>
      </c>
      <c r="F37" s="100">
        <v>451.603</v>
      </c>
    </row>
    <row r="38" spans="1:6" ht="12.75" customHeight="1">
      <c r="A38" s="93" t="s">
        <v>424</v>
      </c>
      <c r="B38" s="211" t="s">
        <v>146</v>
      </c>
      <c r="C38" s="211"/>
      <c r="D38" s="94" t="s">
        <v>425</v>
      </c>
      <c r="E38" s="95" t="s">
        <v>13</v>
      </c>
      <c r="F38" s="100">
        <v>66.837</v>
      </c>
    </row>
    <row r="39" spans="1:6" ht="12.75" customHeight="1">
      <c r="A39" s="93" t="s">
        <v>426</v>
      </c>
      <c r="B39" s="210" t="s">
        <v>427</v>
      </c>
      <c r="C39" s="210"/>
      <c r="D39" s="94" t="s">
        <v>428</v>
      </c>
      <c r="E39" s="95" t="s">
        <v>16</v>
      </c>
      <c r="F39" s="100">
        <f>F20/F35</f>
        <v>135.65129357911766</v>
      </c>
    </row>
    <row r="40" spans="1:6" ht="12.75" customHeight="1">
      <c r="A40" s="93" t="s">
        <v>429</v>
      </c>
      <c r="B40" s="210" t="s">
        <v>17</v>
      </c>
      <c r="C40" s="210"/>
      <c r="D40" s="94" t="s">
        <v>430</v>
      </c>
      <c r="E40" s="95" t="s">
        <v>13</v>
      </c>
      <c r="F40" s="100">
        <v>130.787</v>
      </c>
    </row>
    <row r="41" spans="1:6" ht="12.75" customHeight="1">
      <c r="A41" s="93" t="s">
        <v>431</v>
      </c>
      <c r="B41" s="211" t="s">
        <v>14</v>
      </c>
      <c r="C41" s="211"/>
      <c r="D41" s="94" t="s">
        <v>432</v>
      </c>
      <c r="E41" s="95" t="s">
        <v>13</v>
      </c>
      <c r="F41" s="100">
        <v>44.508</v>
      </c>
    </row>
    <row r="42" spans="1:6" ht="12.75" customHeight="1">
      <c r="A42" s="93" t="s">
        <v>433</v>
      </c>
      <c r="B42" s="211" t="s">
        <v>15</v>
      </c>
      <c r="C42" s="211"/>
      <c r="D42" s="94" t="s">
        <v>434</v>
      </c>
      <c r="E42" s="95" t="s">
        <v>13</v>
      </c>
      <c r="F42" s="100">
        <v>51.255</v>
      </c>
    </row>
    <row r="43" spans="1:6" ht="12.75" customHeight="1">
      <c r="A43" s="93" t="s">
        <v>435</v>
      </c>
      <c r="B43" s="211" t="s">
        <v>146</v>
      </c>
      <c r="C43" s="211"/>
      <c r="D43" s="94" t="s">
        <v>436</v>
      </c>
      <c r="E43" s="95" t="s">
        <v>13</v>
      </c>
      <c r="F43" s="100">
        <v>35.024</v>
      </c>
    </row>
    <row r="44" spans="1:6" ht="12.75" customHeight="1">
      <c r="A44" s="93" t="s">
        <v>437</v>
      </c>
      <c r="B44" s="210" t="s">
        <v>438</v>
      </c>
      <c r="C44" s="210"/>
      <c r="D44" s="94" t="s">
        <v>439</v>
      </c>
      <c r="E44" s="95" t="s">
        <v>10</v>
      </c>
      <c r="F44" s="100">
        <f>F40/F35*100</f>
        <v>17.796595178385058</v>
      </c>
    </row>
    <row r="45" spans="1:6" ht="12.75" customHeight="1">
      <c r="A45" s="93" t="s">
        <v>440</v>
      </c>
      <c r="B45" s="211" t="s">
        <v>441</v>
      </c>
      <c r="C45" s="211"/>
      <c r="D45" s="94" t="s">
        <v>442</v>
      </c>
      <c r="E45" s="95" t="s">
        <v>10</v>
      </c>
      <c r="F45" s="100">
        <f>F41/F36*100</f>
        <v>20.561861599656286</v>
      </c>
    </row>
    <row r="46" spans="1:6" ht="12.75" customHeight="1">
      <c r="A46" s="93" t="s">
        <v>443</v>
      </c>
      <c r="B46" s="211" t="s">
        <v>444</v>
      </c>
      <c r="C46" s="211"/>
      <c r="D46" s="94" t="s">
        <v>445</v>
      </c>
      <c r="E46" s="95" t="s">
        <v>10</v>
      </c>
      <c r="F46" s="100">
        <f>F42/F37*100</f>
        <v>11.349570308434622</v>
      </c>
    </row>
    <row r="47" spans="1:6" ht="12.75" customHeight="1">
      <c r="A47" s="93" t="s">
        <v>446</v>
      </c>
      <c r="B47" s="211" t="s">
        <v>447</v>
      </c>
      <c r="C47" s="211"/>
      <c r="D47" s="94" t="s">
        <v>448</v>
      </c>
      <c r="E47" s="95" t="s">
        <v>10</v>
      </c>
      <c r="F47" s="100">
        <f>F43/F38*100</f>
        <v>52.40211260230112</v>
      </c>
    </row>
    <row r="48" spans="1:6" ht="12.75" customHeight="1">
      <c r="A48" s="93" t="s">
        <v>449</v>
      </c>
      <c r="B48" s="210" t="s">
        <v>18</v>
      </c>
      <c r="C48" s="210"/>
      <c r="D48" s="94" t="s">
        <v>450</v>
      </c>
      <c r="E48" s="95" t="s">
        <v>2</v>
      </c>
      <c r="F48" s="96">
        <v>353</v>
      </c>
    </row>
    <row r="49" spans="1:6" ht="12.75" customHeight="1">
      <c r="A49" s="93" t="s">
        <v>451</v>
      </c>
      <c r="B49" s="210" t="s">
        <v>452</v>
      </c>
      <c r="C49" s="210"/>
      <c r="D49" s="94" t="s">
        <v>453</v>
      </c>
      <c r="E49" s="95" t="s">
        <v>2</v>
      </c>
      <c r="F49" s="96">
        <v>353</v>
      </c>
    </row>
    <row r="50" spans="1:6" ht="12.75" customHeight="1">
      <c r="A50" s="93" t="s">
        <v>454</v>
      </c>
      <c r="B50" s="210" t="s">
        <v>455</v>
      </c>
      <c r="C50" s="210"/>
      <c r="D50" s="94" t="s">
        <v>456</v>
      </c>
      <c r="E50" s="95" t="s">
        <v>20</v>
      </c>
      <c r="F50" s="100">
        <f>F49/F20*1000</f>
        <v>3.540977028789247</v>
      </c>
    </row>
    <row r="51" spans="1:6" ht="12.75" customHeight="1">
      <c r="A51" s="93" t="s">
        <v>457</v>
      </c>
      <c r="B51" s="210" t="s">
        <v>458</v>
      </c>
      <c r="C51" s="210"/>
      <c r="D51" s="94" t="s">
        <v>459</v>
      </c>
      <c r="E51" s="95" t="s">
        <v>21</v>
      </c>
      <c r="F51" s="100">
        <f>F49/F35</f>
        <v>0.48033811448920194</v>
      </c>
    </row>
    <row r="52" spans="1:6" ht="12.75" customHeight="1">
      <c r="A52" s="93" t="s">
        <v>460</v>
      </c>
      <c r="B52" s="210" t="s">
        <v>22</v>
      </c>
      <c r="C52" s="210"/>
      <c r="D52" s="94" t="s">
        <v>461</v>
      </c>
      <c r="E52" s="95" t="s">
        <v>462</v>
      </c>
      <c r="F52" s="100">
        <v>14711.41</v>
      </c>
    </row>
    <row r="53" spans="1:6" ht="12.75" customHeight="1">
      <c r="A53" s="93" t="s">
        <v>463</v>
      </c>
      <c r="B53" s="212" t="s">
        <v>74</v>
      </c>
      <c r="C53" s="212"/>
      <c r="D53" s="94" t="s">
        <v>464</v>
      </c>
      <c r="E53" s="95" t="s">
        <v>465</v>
      </c>
      <c r="F53" s="100">
        <f>F52/366</f>
        <v>40.195109289617484</v>
      </c>
    </row>
    <row r="54" spans="1:6" ht="12.75" customHeight="1">
      <c r="A54" s="93" t="s">
        <v>466</v>
      </c>
      <c r="B54" s="210" t="s">
        <v>25</v>
      </c>
      <c r="C54" s="210"/>
      <c r="D54" s="94" t="s">
        <v>467</v>
      </c>
      <c r="E54" s="95" t="s">
        <v>462</v>
      </c>
      <c r="F54" s="100">
        <v>0</v>
      </c>
    </row>
    <row r="55" spans="1:6" ht="12.75" customHeight="1">
      <c r="A55" s="93" t="s">
        <v>468</v>
      </c>
      <c r="B55" s="210" t="s">
        <v>24</v>
      </c>
      <c r="C55" s="210"/>
      <c r="D55" s="94" t="s">
        <v>469</v>
      </c>
      <c r="E55" s="95" t="s">
        <v>462</v>
      </c>
      <c r="F55" s="100">
        <v>11917.7</v>
      </c>
    </row>
    <row r="56" spans="1:6" ht="12.75" customHeight="1">
      <c r="A56" s="93" t="s">
        <v>470</v>
      </c>
      <c r="B56" s="212" t="s">
        <v>77</v>
      </c>
      <c r="C56" s="212"/>
      <c r="D56" s="94" t="s">
        <v>471</v>
      </c>
      <c r="E56" s="95" t="s">
        <v>465</v>
      </c>
      <c r="F56" s="100">
        <f>F55/366</f>
        <v>32.5620218579235</v>
      </c>
    </row>
    <row r="57" spans="1:6" ht="12.75" customHeight="1">
      <c r="A57" s="93" t="s">
        <v>472</v>
      </c>
      <c r="B57" s="210" t="s">
        <v>28</v>
      </c>
      <c r="C57" s="210"/>
      <c r="D57" s="94" t="s">
        <v>473</v>
      </c>
      <c r="E57" s="95" t="s">
        <v>462</v>
      </c>
      <c r="F57" s="100">
        <v>14124.06</v>
      </c>
    </row>
    <row r="58" spans="1:6" ht="12.75" customHeight="1">
      <c r="A58" s="93" t="s">
        <v>474</v>
      </c>
      <c r="B58" s="210" t="s">
        <v>83</v>
      </c>
      <c r="C58" s="210"/>
      <c r="D58" s="94" t="s">
        <v>475</v>
      </c>
      <c r="E58" s="95" t="s">
        <v>465</v>
      </c>
      <c r="F58" s="100">
        <f>F57/366</f>
        <v>38.590327868852455</v>
      </c>
    </row>
    <row r="59" spans="1:6" ht="12.75" customHeight="1">
      <c r="A59" s="93" t="s">
        <v>476</v>
      </c>
      <c r="B59" s="213" t="s">
        <v>29</v>
      </c>
      <c r="C59" s="213"/>
      <c r="D59" s="94" t="s">
        <v>477</v>
      </c>
      <c r="E59" s="95" t="s">
        <v>462</v>
      </c>
      <c r="F59" s="100">
        <v>10638.71</v>
      </c>
    </row>
    <row r="60" spans="1:6" ht="12.75" customHeight="1">
      <c r="A60" s="101" t="s">
        <v>478</v>
      </c>
      <c r="B60" s="214" t="s">
        <v>30</v>
      </c>
      <c r="C60" s="214"/>
      <c r="D60" s="102" t="s">
        <v>479</v>
      </c>
      <c r="E60" s="103" t="s">
        <v>462</v>
      </c>
      <c r="F60" s="100">
        <v>7657.51</v>
      </c>
    </row>
    <row r="61" spans="1:6" ht="12.75" customHeight="1">
      <c r="A61" s="93" t="s">
        <v>480</v>
      </c>
      <c r="B61" s="212" t="s">
        <v>481</v>
      </c>
      <c r="C61" s="212"/>
      <c r="D61" s="94" t="s">
        <v>482</v>
      </c>
      <c r="E61" s="95" t="s">
        <v>462</v>
      </c>
      <c r="F61" s="100">
        <f>F62+F63</f>
        <v>385.93</v>
      </c>
    </row>
    <row r="62" spans="1:6" ht="12.75" customHeight="1">
      <c r="A62" s="93" t="s">
        <v>483</v>
      </c>
      <c r="B62" s="211" t="s">
        <v>26</v>
      </c>
      <c r="C62" s="211"/>
      <c r="D62" s="94" t="s">
        <v>484</v>
      </c>
      <c r="E62" s="95" t="s">
        <v>462</v>
      </c>
      <c r="F62" s="100">
        <v>227.85</v>
      </c>
    </row>
    <row r="63" spans="1:6" ht="12.75" customHeight="1">
      <c r="A63" s="93" t="s">
        <v>485</v>
      </c>
      <c r="B63" s="211" t="s">
        <v>27</v>
      </c>
      <c r="C63" s="211"/>
      <c r="D63" s="94" t="s">
        <v>486</v>
      </c>
      <c r="E63" s="95" t="s">
        <v>462</v>
      </c>
      <c r="F63" s="100">
        <v>158.08</v>
      </c>
    </row>
    <row r="64" spans="1:6" ht="12.75" customHeight="1">
      <c r="A64" s="93" t="s">
        <v>487</v>
      </c>
      <c r="B64" s="210" t="s">
        <v>488</v>
      </c>
      <c r="C64" s="210"/>
      <c r="D64" s="94" t="s">
        <v>489</v>
      </c>
      <c r="E64" s="95" t="s">
        <v>10</v>
      </c>
      <c r="F64" s="100">
        <f>F61/(F52+F54)*100</f>
        <v>2.6233379397352126</v>
      </c>
    </row>
    <row r="65" spans="1:6" ht="12.75" customHeight="1">
      <c r="A65" s="93" t="s">
        <v>490</v>
      </c>
      <c r="B65" s="213" t="s">
        <v>491</v>
      </c>
      <c r="C65" s="213"/>
      <c r="D65" s="94" t="s">
        <v>492</v>
      </c>
      <c r="E65" s="95" t="s">
        <v>462</v>
      </c>
      <c r="F65" s="100">
        <f>F66+F67</f>
        <v>3686.770000000001</v>
      </c>
    </row>
    <row r="66" spans="1:6" ht="12.75" customHeight="1">
      <c r="A66" s="93" t="s">
        <v>493</v>
      </c>
      <c r="B66" s="215" t="s">
        <v>494</v>
      </c>
      <c r="C66" s="215"/>
      <c r="D66" s="94" t="s">
        <v>495</v>
      </c>
      <c r="E66" s="95" t="s">
        <v>462</v>
      </c>
      <c r="F66" s="100">
        <f>F52+F54-F57-F62</f>
        <v>359.50000000000034</v>
      </c>
    </row>
    <row r="67" spans="1:6" ht="12.75" customHeight="1">
      <c r="A67" s="93" t="s">
        <v>496</v>
      </c>
      <c r="B67" s="211" t="s">
        <v>497</v>
      </c>
      <c r="C67" s="211"/>
      <c r="D67" s="94" t="s">
        <v>498</v>
      </c>
      <c r="E67" s="95" t="s">
        <v>462</v>
      </c>
      <c r="F67" s="100">
        <f>F57-F59-F63</f>
        <v>3327.2700000000004</v>
      </c>
    </row>
    <row r="68" spans="1:6" ht="12.75" customHeight="1">
      <c r="A68" s="93" t="s">
        <v>499</v>
      </c>
      <c r="B68" s="210" t="s">
        <v>500</v>
      </c>
      <c r="C68" s="210"/>
      <c r="D68" s="94" t="s">
        <v>501</v>
      </c>
      <c r="E68" s="95" t="s">
        <v>10</v>
      </c>
      <c r="F68" s="100">
        <f>F65/F57*100</f>
        <v>26.102763652943988</v>
      </c>
    </row>
    <row r="69" spans="1:6" ht="12.75" customHeight="1">
      <c r="A69" s="93" t="s">
        <v>502</v>
      </c>
      <c r="B69" s="210" t="s">
        <v>503</v>
      </c>
      <c r="C69" s="210"/>
      <c r="D69" s="94" t="s">
        <v>504</v>
      </c>
      <c r="E69" s="95" t="s">
        <v>505</v>
      </c>
      <c r="F69" s="100">
        <f>F67/F35</f>
        <v>4.527520108205346</v>
      </c>
    </row>
    <row r="70" spans="1:6" ht="12.75" customHeight="1">
      <c r="A70" s="93" t="s">
        <v>506</v>
      </c>
      <c r="B70" s="210" t="s">
        <v>507</v>
      </c>
      <c r="C70" s="210"/>
      <c r="D70" s="94" t="s">
        <v>508</v>
      </c>
      <c r="E70" s="95" t="s">
        <v>92</v>
      </c>
      <c r="F70" s="100">
        <f>F57/F13*1000000/366</f>
        <v>160.32541698733883</v>
      </c>
    </row>
    <row r="71" spans="1:6" ht="12.75" customHeight="1">
      <c r="A71" s="93" t="s">
        <v>509</v>
      </c>
      <c r="B71" s="210" t="s">
        <v>510</v>
      </c>
      <c r="C71" s="210"/>
      <c r="D71" s="94" t="s">
        <v>511</v>
      </c>
      <c r="E71" s="95" t="s">
        <v>92</v>
      </c>
      <c r="F71" s="100">
        <f>F60/F13*1000000/366</f>
        <v>86.92213739071606</v>
      </c>
    </row>
    <row r="72" spans="1:6" ht="12.75" customHeight="1">
      <c r="A72" s="93" t="s">
        <v>512</v>
      </c>
      <c r="B72" s="212" t="s">
        <v>37</v>
      </c>
      <c r="C72" s="212"/>
      <c r="D72" s="94" t="s">
        <v>513</v>
      </c>
      <c r="E72" s="95" t="s">
        <v>0</v>
      </c>
      <c r="F72" s="95">
        <v>40</v>
      </c>
    </row>
    <row r="73" spans="1:6" ht="12.75" customHeight="1">
      <c r="A73" s="93" t="s">
        <v>514</v>
      </c>
      <c r="B73" s="210" t="s">
        <v>35</v>
      </c>
      <c r="C73" s="210"/>
      <c r="D73" s="94" t="s">
        <v>515</v>
      </c>
      <c r="E73" s="95" t="s">
        <v>516</v>
      </c>
      <c r="F73" s="95">
        <v>109</v>
      </c>
    </row>
    <row r="74" spans="1:6" ht="12.75" customHeight="1">
      <c r="A74" s="93" t="s">
        <v>517</v>
      </c>
      <c r="B74" s="210" t="s">
        <v>38</v>
      </c>
      <c r="C74" s="210"/>
      <c r="D74" s="94" t="s">
        <v>518</v>
      </c>
      <c r="E74" s="95" t="s">
        <v>516</v>
      </c>
      <c r="F74" s="105">
        <v>109</v>
      </c>
    </row>
    <row r="75" spans="1:6" ht="12.75" customHeight="1">
      <c r="A75" s="93" t="s">
        <v>519</v>
      </c>
      <c r="B75" s="210" t="s">
        <v>520</v>
      </c>
      <c r="C75" s="210"/>
      <c r="D75" s="94" t="s">
        <v>521</v>
      </c>
      <c r="E75" s="95" t="s">
        <v>10</v>
      </c>
      <c r="F75" s="100">
        <f>F74/F73*100</f>
        <v>100</v>
      </c>
    </row>
    <row r="76" spans="1:6" ht="12.75" customHeight="1">
      <c r="A76" s="93" t="s">
        <v>522</v>
      </c>
      <c r="B76" s="210" t="s">
        <v>32</v>
      </c>
      <c r="C76" s="210"/>
      <c r="D76" s="94" t="s">
        <v>523</v>
      </c>
      <c r="E76" s="95" t="s">
        <v>0</v>
      </c>
      <c r="F76" s="95">
        <v>0</v>
      </c>
    </row>
    <row r="77" spans="1:6" ht="12.75" customHeight="1">
      <c r="A77" s="93" t="s">
        <v>524</v>
      </c>
      <c r="B77" s="210" t="s">
        <v>147</v>
      </c>
      <c r="C77" s="210"/>
      <c r="D77" s="94" t="s">
        <v>525</v>
      </c>
      <c r="E77" s="95" t="s">
        <v>0</v>
      </c>
      <c r="F77" s="95">
        <v>7</v>
      </c>
    </row>
    <row r="78" spans="1:6" ht="12.75" customHeight="1">
      <c r="A78" s="93" t="s">
        <v>526</v>
      </c>
      <c r="B78" s="216" t="s">
        <v>122</v>
      </c>
      <c r="C78" s="216"/>
      <c r="D78" s="94" t="s">
        <v>527</v>
      </c>
      <c r="E78" s="95" t="s">
        <v>0</v>
      </c>
      <c r="F78" s="95">
        <v>128</v>
      </c>
    </row>
    <row r="79" spans="1:6" ht="12.75" customHeight="1">
      <c r="A79" s="93" t="s">
        <v>528</v>
      </c>
      <c r="B79" s="210" t="s">
        <v>33</v>
      </c>
      <c r="C79" s="210"/>
      <c r="D79" s="94" t="s">
        <v>529</v>
      </c>
      <c r="E79" s="95" t="s">
        <v>0</v>
      </c>
      <c r="F79" s="95">
        <v>0</v>
      </c>
    </row>
    <row r="80" spans="1:6" ht="12.75" customHeight="1">
      <c r="A80" s="93" t="s">
        <v>530</v>
      </c>
      <c r="B80" s="210" t="s">
        <v>531</v>
      </c>
      <c r="C80" s="210"/>
      <c r="D80" s="94" t="s">
        <v>532</v>
      </c>
      <c r="E80" s="95" t="s">
        <v>0</v>
      </c>
      <c r="F80" s="95">
        <v>128</v>
      </c>
    </row>
    <row r="81" spans="1:6" ht="12.75" customHeight="1">
      <c r="A81" s="93" t="s">
        <v>533</v>
      </c>
      <c r="B81" s="210" t="s">
        <v>34</v>
      </c>
      <c r="C81" s="210"/>
      <c r="D81" s="94" t="s">
        <v>534</v>
      </c>
      <c r="E81" s="95" t="s">
        <v>0</v>
      </c>
      <c r="F81" s="106">
        <v>7</v>
      </c>
    </row>
    <row r="82" spans="1:6" ht="12.75" customHeight="1">
      <c r="A82" s="93" t="s">
        <v>535</v>
      </c>
      <c r="B82" s="212" t="s">
        <v>95</v>
      </c>
      <c r="C82" s="212"/>
      <c r="D82" s="94" t="s">
        <v>536</v>
      </c>
      <c r="E82" s="95" t="s">
        <v>537</v>
      </c>
      <c r="F82" s="104">
        <v>18336.302</v>
      </c>
    </row>
    <row r="83" spans="1:6" ht="12.75" customHeight="1">
      <c r="A83" s="93" t="s">
        <v>538</v>
      </c>
      <c r="B83" s="212" t="s">
        <v>539</v>
      </c>
      <c r="C83" s="212"/>
      <c r="D83" s="94" t="s">
        <v>540</v>
      </c>
      <c r="E83" s="95" t="s">
        <v>541</v>
      </c>
      <c r="F83" s="107">
        <f>F82/F52</f>
        <v>1.246400039153283</v>
      </c>
    </row>
    <row r="84" spans="1:6" ht="12.75" customHeight="1">
      <c r="A84" s="93" t="s">
        <v>542</v>
      </c>
      <c r="B84" s="210" t="s">
        <v>101</v>
      </c>
      <c r="C84" s="210"/>
      <c r="D84" s="94" t="s">
        <v>543</v>
      </c>
      <c r="E84" s="95" t="s">
        <v>0</v>
      </c>
      <c r="F84" s="95">
        <v>4</v>
      </c>
    </row>
    <row r="85" spans="1:6" ht="12.75" customHeight="1">
      <c r="A85" s="93" t="s">
        <v>544</v>
      </c>
      <c r="B85" s="212" t="s">
        <v>96</v>
      </c>
      <c r="C85" s="212"/>
      <c r="D85" s="94" t="s">
        <v>545</v>
      </c>
      <c r="E85" s="95" t="s">
        <v>537</v>
      </c>
      <c r="F85" s="105">
        <v>429.8</v>
      </c>
    </row>
    <row r="86" spans="1:6" ht="12.75" customHeight="1">
      <c r="A86" s="93" t="s">
        <v>546</v>
      </c>
      <c r="B86" s="212" t="s">
        <v>547</v>
      </c>
      <c r="C86" s="212"/>
      <c r="D86" s="94" t="s">
        <v>548</v>
      </c>
      <c r="E86" s="95" t="s">
        <v>541</v>
      </c>
      <c r="F86" s="108">
        <v>0.0361</v>
      </c>
    </row>
    <row r="87" spans="1:6" ht="12.75" customHeight="1">
      <c r="A87" s="93" t="s">
        <v>549</v>
      </c>
      <c r="B87" s="210" t="s">
        <v>148</v>
      </c>
      <c r="C87" s="210"/>
      <c r="D87" s="94" t="s">
        <v>550</v>
      </c>
      <c r="E87" s="95" t="s">
        <v>0</v>
      </c>
      <c r="F87" s="95">
        <v>42</v>
      </c>
    </row>
    <row r="88" spans="1:6" ht="12.75" customHeight="1">
      <c r="A88" s="93" t="s">
        <v>551</v>
      </c>
      <c r="B88" s="212" t="s">
        <v>132</v>
      </c>
      <c r="C88" s="212"/>
      <c r="D88" s="94" t="s">
        <v>552</v>
      </c>
      <c r="E88" s="95" t="s">
        <v>0</v>
      </c>
      <c r="F88" s="95">
        <v>158</v>
      </c>
    </row>
    <row r="89" spans="1:6" ht="12.75" customHeight="1">
      <c r="A89" s="93" t="s">
        <v>553</v>
      </c>
      <c r="B89" s="212" t="s">
        <v>81</v>
      </c>
      <c r="C89" s="212"/>
      <c r="D89" s="94" t="s">
        <v>554</v>
      </c>
      <c r="E89" s="95" t="s">
        <v>0</v>
      </c>
      <c r="F89" s="95">
        <v>53</v>
      </c>
    </row>
    <row r="90" spans="1:6" ht="12.75" customHeight="1">
      <c r="A90" s="93" t="s">
        <v>555</v>
      </c>
      <c r="B90" s="212" t="s">
        <v>97</v>
      </c>
      <c r="C90" s="212"/>
      <c r="D90" s="94" t="s">
        <v>556</v>
      </c>
      <c r="E90" s="95" t="s">
        <v>537</v>
      </c>
      <c r="F90" s="104">
        <v>17908.8</v>
      </c>
    </row>
    <row r="91" spans="1:6" ht="27" customHeight="1">
      <c r="A91" s="93" t="s">
        <v>557</v>
      </c>
      <c r="B91" s="212" t="s">
        <v>558</v>
      </c>
      <c r="C91" s="212"/>
      <c r="D91" s="94" t="s">
        <v>559</v>
      </c>
      <c r="E91" s="109" t="s">
        <v>560</v>
      </c>
      <c r="F91" s="110">
        <v>1.2173</v>
      </c>
    </row>
    <row r="92" spans="1:6" ht="12.75" customHeight="1">
      <c r="A92" s="93" t="s">
        <v>561</v>
      </c>
      <c r="B92" s="217" t="s">
        <v>103</v>
      </c>
      <c r="C92" s="217"/>
      <c r="D92" s="94" t="s">
        <v>562</v>
      </c>
      <c r="E92" s="95" t="s">
        <v>0</v>
      </c>
      <c r="F92" s="95">
        <v>112</v>
      </c>
    </row>
    <row r="93" spans="1:6" ht="12.75" customHeight="1">
      <c r="A93" s="93" t="s">
        <v>563</v>
      </c>
      <c r="B93" s="217" t="s">
        <v>102</v>
      </c>
      <c r="C93" s="217"/>
      <c r="D93" s="94" t="s">
        <v>564</v>
      </c>
      <c r="E93" s="95" t="s">
        <v>0</v>
      </c>
      <c r="F93" s="95">
        <v>3</v>
      </c>
    </row>
    <row r="94" spans="1:6" ht="30.75" customHeight="1">
      <c r="A94" s="93" t="s">
        <v>565</v>
      </c>
      <c r="B94" s="212" t="s">
        <v>566</v>
      </c>
      <c r="C94" s="212"/>
      <c r="D94" s="94" t="s">
        <v>567</v>
      </c>
      <c r="E94" s="95" t="s">
        <v>10</v>
      </c>
      <c r="F94" s="100">
        <v>97.39</v>
      </c>
    </row>
    <row r="95" spans="1:6" ht="12.75" customHeight="1">
      <c r="A95" s="93" t="s">
        <v>568</v>
      </c>
      <c r="B95" s="212" t="s">
        <v>79</v>
      </c>
      <c r="C95" s="212"/>
      <c r="D95" s="94" t="s">
        <v>569</v>
      </c>
      <c r="E95" s="95" t="s">
        <v>0</v>
      </c>
      <c r="F95" s="95">
        <f>F96+F97+F98</f>
        <v>7</v>
      </c>
    </row>
    <row r="96" spans="1:6" ht="12.75" customHeight="1">
      <c r="A96" s="93" t="s">
        <v>570</v>
      </c>
      <c r="B96" s="211" t="s">
        <v>127</v>
      </c>
      <c r="C96" s="211"/>
      <c r="D96" s="94" t="s">
        <v>571</v>
      </c>
      <c r="E96" s="95" t="s">
        <v>0</v>
      </c>
      <c r="F96" s="95">
        <v>0</v>
      </c>
    </row>
    <row r="97" spans="1:6" ht="12.75" customHeight="1">
      <c r="A97" s="93" t="s">
        <v>572</v>
      </c>
      <c r="B97" s="211" t="s">
        <v>128</v>
      </c>
      <c r="C97" s="211"/>
      <c r="D97" s="94" t="s">
        <v>573</v>
      </c>
      <c r="E97" s="95" t="s">
        <v>0</v>
      </c>
      <c r="F97" s="95">
        <v>7</v>
      </c>
    </row>
    <row r="98" spans="1:6" ht="12.75" customHeight="1">
      <c r="A98" s="93" t="s">
        <v>574</v>
      </c>
      <c r="B98" s="211" t="s">
        <v>129</v>
      </c>
      <c r="C98" s="211"/>
      <c r="D98" s="94" t="s">
        <v>575</v>
      </c>
      <c r="E98" s="95" t="s">
        <v>0</v>
      </c>
      <c r="F98" s="95">
        <v>0</v>
      </c>
    </row>
    <row r="99" spans="1:6" ht="12.75" customHeight="1">
      <c r="A99" s="93" t="s">
        <v>576</v>
      </c>
      <c r="B99" s="212" t="s">
        <v>80</v>
      </c>
      <c r="C99" s="212"/>
      <c r="D99" s="94" t="s">
        <v>577</v>
      </c>
      <c r="E99" s="95" t="s">
        <v>0</v>
      </c>
      <c r="F99" s="95">
        <v>0</v>
      </c>
    </row>
    <row r="100" spans="1:6" ht="12.75" customHeight="1">
      <c r="A100" s="93" t="s">
        <v>578</v>
      </c>
      <c r="B100" s="212" t="s">
        <v>84</v>
      </c>
      <c r="C100" s="212"/>
      <c r="D100" s="94" t="s">
        <v>579</v>
      </c>
      <c r="E100" s="95" t="s">
        <v>0</v>
      </c>
      <c r="F100" s="95">
        <v>1</v>
      </c>
    </row>
    <row r="101" spans="1:6" ht="12.75" customHeight="1">
      <c r="A101" s="93" t="s">
        <v>580</v>
      </c>
      <c r="B101" s="212" t="s">
        <v>85</v>
      </c>
      <c r="C101" s="212"/>
      <c r="D101" s="94" t="s">
        <v>581</v>
      </c>
      <c r="E101" s="95" t="s">
        <v>0</v>
      </c>
      <c r="F101" s="95">
        <v>1</v>
      </c>
    </row>
    <row r="102" spans="1:6" ht="12.75" customHeight="1">
      <c r="A102" s="93" t="s">
        <v>582</v>
      </c>
      <c r="B102" s="217" t="s">
        <v>125</v>
      </c>
      <c r="C102" s="217"/>
      <c r="D102" s="94" t="s">
        <v>583</v>
      </c>
      <c r="E102" s="111" t="s">
        <v>0</v>
      </c>
      <c r="F102" s="111">
        <v>12</v>
      </c>
    </row>
    <row r="103" spans="1:6" ht="12.75" customHeight="1">
      <c r="A103" s="93" t="s">
        <v>584</v>
      </c>
      <c r="B103" s="210" t="s">
        <v>39</v>
      </c>
      <c r="C103" s="210"/>
      <c r="D103" s="94" t="s">
        <v>585</v>
      </c>
      <c r="E103" s="111" t="s">
        <v>465</v>
      </c>
      <c r="F103" s="112">
        <v>131</v>
      </c>
    </row>
    <row r="104" spans="1:6" ht="12.75" customHeight="1">
      <c r="A104" s="93" t="s">
        <v>586</v>
      </c>
      <c r="B104" s="210" t="s">
        <v>40</v>
      </c>
      <c r="C104" s="210"/>
      <c r="D104" s="94" t="s">
        <v>587</v>
      </c>
      <c r="E104" s="95" t="s">
        <v>465</v>
      </c>
      <c r="F104" s="104">
        <v>131</v>
      </c>
    </row>
    <row r="105" spans="1:6" ht="12.75" customHeight="1">
      <c r="A105" s="93" t="s">
        <v>588</v>
      </c>
      <c r="B105" s="210" t="s">
        <v>41</v>
      </c>
      <c r="C105" s="210"/>
      <c r="D105" s="94" t="s">
        <v>589</v>
      </c>
      <c r="E105" s="95" t="s">
        <v>465</v>
      </c>
      <c r="F105" s="95">
        <v>121.5</v>
      </c>
    </row>
    <row r="106" spans="1:6" ht="12.75" customHeight="1">
      <c r="A106" s="93" t="s">
        <v>590</v>
      </c>
      <c r="B106" s="210" t="s">
        <v>591</v>
      </c>
      <c r="C106" s="210"/>
      <c r="D106" s="94" t="s">
        <v>592</v>
      </c>
      <c r="E106" s="95" t="s">
        <v>10</v>
      </c>
      <c r="F106" s="100">
        <f>F57/366/F103*100</f>
        <v>29.45826554874233</v>
      </c>
    </row>
    <row r="107" spans="1:6" ht="12.75" customHeight="1">
      <c r="A107" s="93" t="s">
        <v>593</v>
      </c>
      <c r="B107" s="210" t="s">
        <v>594</v>
      </c>
      <c r="C107" s="210"/>
      <c r="D107" s="94" t="s">
        <v>595</v>
      </c>
      <c r="E107" s="95" t="s">
        <v>10</v>
      </c>
      <c r="F107" s="100">
        <f>F52/366/F104*100</f>
        <v>30.68328953405915</v>
      </c>
    </row>
    <row r="108" spans="1:6" ht="12.75" customHeight="1">
      <c r="A108" s="93" t="s">
        <v>596</v>
      </c>
      <c r="B108" s="210" t="s">
        <v>597</v>
      </c>
      <c r="C108" s="210"/>
      <c r="D108" s="94" t="s">
        <v>598</v>
      </c>
      <c r="E108" s="95" t="s">
        <v>10</v>
      </c>
      <c r="F108" s="100">
        <f>F55/366/F105*100</f>
        <v>26.800017990060493</v>
      </c>
    </row>
    <row r="109" spans="1:11" ht="12.75" customHeight="1">
      <c r="A109" s="93" t="s">
        <v>599</v>
      </c>
      <c r="B109" s="210" t="s">
        <v>42</v>
      </c>
      <c r="C109" s="210"/>
      <c r="D109" s="94" t="s">
        <v>600</v>
      </c>
      <c r="E109" s="95" t="s">
        <v>43</v>
      </c>
      <c r="F109" s="96">
        <v>945</v>
      </c>
      <c r="G109" s="113"/>
      <c r="H109" s="114"/>
      <c r="I109" s="114"/>
      <c r="J109" s="114"/>
      <c r="K109" s="114"/>
    </row>
    <row r="110" spans="1:11" ht="12.75" customHeight="1">
      <c r="A110" s="93" t="s">
        <v>601</v>
      </c>
      <c r="B110" s="210" t="s">
        <v>602</v>
      </c>
      <c r="C110" s="210"/>
      <c r="D110" s="94" t="s">
        <v>603</v>
      </c>
      <c r="E110" s="95" t="s">
        <v>44</v>
      </c>
      <c r="F110" s="105">
        <f>F109/F35</f>
        <v>1.2858909863804413</v>
      </c>
      <c r="G110" s="115"/>
      <c r="H110" s="115"/>
      <c r="I110" s="115"/>
      <c r="J110" s="115"/>
      <c r="K110" s="115"/>
    </row>
    <row r="111" spans="1:6" ht="12.75" customHeight="1">
      <c r="A111" s="93" t="s">
        <v>604</v>
      </c>
      <c r="B111" s="210" t="s">
        <v>98</v>
      </c>
      <c r="C111" s="210"/>
      <c r="D111" s="94" t="s">
        <v>605</v>
      </c>
      <c r="E111" s="95" t="s">
        <v>537</v>
      </c>
      <c r="F111" s="104">
        <v>18336.3</v>
      </c>
    </row>
    <row r="112" spans="1:6" ht="12.75" customHeight="1">
      <c r="A112" s="93" t="s">
        <v>606</v>
      </c>
      <c r="B112" s="210" t="s">
        <v>104</v>
      </c>
      <c r="C112" s="210"/>
      <c r="D112" s="94" t="s">
        <v>607</v>
      </c>
      <c r="E112" s="95" t="s">
        <v>608</v>
      </c>
      <c r="F112" s="104">
        <v>32605.068</v>
      </c>
    </row>
    <row r="113" spans="1:6" ht="12.75" customHeight="1">
      <c r="A113" s="93" t="s">
        <v>609</v>
      </c>
      <c r="B113" s="210" t="s">
        <v>610</v>
      </c>
      <c r="C113" s="210"/>
      <c r="D113" s="94" t="s">
        <v>611</v>
      </c>
      <c r="E113" s="95" t="s">
        <v>541</v>
      </c>
      <c r="F113" s="108">
        <f>F111/F52</f>
        <v>1.2463999032043835</v>
      </c>
    </row>
    <row r="114" spans="1:6" ht="12.75" customHeight="1">
      <c r="A114" s="93" t="s">
        <v>612</v>
      </c>
      <c r="B114" s="210" t="s">
        <v>48</v>
      </c>
      <c r="C114" s="210"/>
      <c r="D114" s="94" t="s">
        <v>613</v>
      </c>
      <c r="E114" s="95" t="s">
        <v>608</v>
      </c>
      <c r="F114" s="104">
        <v>82467</v>
      </c>
    </row>
    <row r="115" spans="1:6" ht="12.75" customHeight="1">
      <c r="A115" s="93" t="s">
        <v>614</v>
      </c>
      <c r="B115" s="210" t="s">
        <v>615</v>
      </c>
      <c r="C115" s="210"/>
      <c r="D115" s="94" t="s">
        <v>616</v>
      </c>
      <c r="E115" s="95" t="s">
        <v>49</v>
      </c>
      <c r="F115" s="100">
        <f>F114/F59</f>
        <v>7.7515977031049825</v>
      </c>
    </row>
    <row r="116" spans="1:7" ht="12.75" customHeight="1">
      <c r="A116" s="93" t="s">
        <v>617</v>
      </c>
      <c r="B116" s="210" t="s">
        <v>50</v>
      </c>
      <c r="C116" s="210"/>
      <c r="D116" s="94" t="s">
        <v>618</v>
      </c>
      <c r="E116" s="95" t="s">
        <v>619</v>
      </c>
      <c r="F116" s="104">
        <v>25351</v>
      </c>
      <c r="G116" s="116"/>
    </row>
    <row r="117" spans="1:6" ht="12.75" customHeight="1">
      <c r="A117" s="93" t="s">
        <v>620</v>
      </c>
      <c r="B117" s="210" t="s">
        <v>185</v>
      </c>
      <c r="C117" s="210"/>
      <c r="D117" s="94" t="s">
        <v>621</v>
      </c>
      <c r="E117" s="95" t="s">
        <v>10</v>
      </c>
      <c r="F117" s="100">
        <f>F116/F114*100</f>
        <v>30.740781160949226</v>
      </c>
    </row>
    <row r="118" spans="1:6" ht="12.75" customHeight="1">
      <c r="A118" s="93" t="s">
        <v>622</v>
      </c>
      <c r="B118" s="210" t="s">
        <v>186</v>
      </c>
      <c r="C118" s="210"/>
      <c r="D118" s="94" t="s">
        <v>623</v>
      </c>
      <c r="E118" s="95" t="s">
        <v>10</v>
      </c>
      <c r="F118" s="100">
        <f>F112/F114*100</f>
        <v>39.53710938921023</v>
      </c>
    </row>
    <row r="119" spans="1:6" ht="12.75" customHeight="1">
      <c r="A119" s="93" t="s">
        <v>624</v>
      </c>
      <c r="B119" s="210" t="s">
        <v>625</v>
      </c>
      <c r="C119" s="210"/>
      <c r="D119" s="94" t="s">
        <v>626</v>
      </c>
      <c r="E119" s="95" t="s">
        <v>608</v>
      </c>
      <c r="F119" s="105">
        <v>0</v>
      </c>
    </row>
    <row r="120" spans="1:6" ht="12.75" customHeight="1">
      <c r="A120" s="93" t="s">
        <v>627</v>
      </c>
      <c r="B120" s="210" t="s">
        <v>187</v>
      </c>
      <c r="C120" s="210"/>
      <c r="D120" s="94" t="s">
        <v>628</v>
      </c>
      <c r="E120" s="95" t="s">
        <v>10</v>
      </c>
      <c r="F120" s="100">
        <f>F119/F114*100</f>
        <v>0</v>
      </c>
    </row>
    <row r="121" spans="1:6" ht="12.75" customHeight="1">
      <c r="A121" s="93" t="s">
        <v>629</v>
      </c>
      <c r="B121" s="210" t="s">
        <v>52</v>
      </c>
      <c r="C121" s="210"/>
      <c r="D121" s="94" t="s">
        <v>630</v>
      </c>
      <c r="E121" s="95" t="s">
        <v>608</v>
      </c>
      <c r="F121" s="104">
        <v>3849</v>
      </c>
    </row>
    <row r="122" spans="1:6" ht="12.75" customHeight="1">
      <c r="A122" s="93" t="s">
        <v>631</v>
      </c>
      <c r="B122" s="210" t="s">
        <v>53</v>
      </c>
      <c r="C122" s="210"/>
      <c r="D122" s="94" t="s">
        <v>632</v>
      </c>
      <c r="E122" s="95" t="s">
        <v>608</v>
      </c>
      <c r="F122" s="104">
        <v>1002</v>
      </c>
    </row>
    <row r="123" spans="1:6" ht="12.75" customHeight="1">
      <c r="A123" s="93" t="s">
        <v>633</v>
      </c>
      <c r="B123" s="210" t="s">
        <v>188</v>
      </c>
      <c r="C123" s="210"/>
      <c r="D123" s="94" t="s">
        <v>634</v>
      </c>
      <c r="E123" s="95" t="s">
        <v>10</v>
      </c>
      <c r="F123" s="100">
        <f>F121/F114*100</f>
        <v>4.667321474044163</v>
      </c>
    </row>
    <row r="124" spans="1:6" ht="12.75" customHeight="1">
      <c r="A124" s="117" t="s">
        <v>635</v>
      </c>
      <c r="B124" s="218" t="s">
        <v>636</v>
      </c>
      <c r="C124" s="218"/>
      <c r="D124" s="218"/>
      <c r="E124" s="218"/>
      <c r="F124" s="218"/>
    </row>
    <row r="125" spans="1:6" ht="12.75" customHeight="1">
      <c r="A125" s="118" t="s">
        <v>637</v>
      </c>
      <c r="B125" s="219" t="s">
        <v>638</v>
      </c>
      <c r="C125" s="219"/>
      <c r="D125" s="119">
        <v>201</v>
      </c>
      <c r="E125" s="97" t="s">
        <v>0</v>
      </c>
      <c r="F125" s="97">
        <v>8</v>
      </c>
    </row>
    <row r="126" spans="1:6" ht="12.75" customHeight="1">
      <c r="A126" s="93" t="s">
        <v>639</v>
      </c>
      <c r="B126" s="210" t="s">
        <v>362</v>
      </c>
      <c r="C126" s="210"/>
      <c r="D126" s="111">
        <v>202</v>
      </c>
      <c r="E126" s="95" t="s">
        <v>2</v>
      </c>
      <c r="F126" s="96">
        <v>267883</v>
      </c>
    </row>
    <row r="127" spans="1:6" ht="12.75" customHeight="1">
      <c r="A127" s="118" t="s">
        <v>640</v>
      </c>
      <c r="B127" s="210" t="s">
        <v>365</v>
      </c>
      <c r="C127" s="210"/>
      <c r="D127" s="119">
        <v>203</v>
      </c>
      <c r="E127" s="95" t="s">
        <v>2</v>
      </c>
      <c r="F127" s="96">
        <f>F128+F129</f>
        <v>198952</v>
      </c>
    </row>
    <row r="128" spans="1:6" ht="12.75" customHeight="1">
      <c r="A128" s="93" t="s">
        <v>641</v>
      </c>
      <c r="B128" s="211" t="s">
        <v>368</v>
      </c>
      <c r="C128" s="211"/>
      <c r="D128" s="111">
        <v>204</v>
      </c>
      <c r="E128" s="95" t="s">
        <v>2</v>
      </c>
      <c r="F128" s="96">
        <v>198952</v>
      </c>
    </row>
    <row r="129" spans="1:6" ht="12.75" customHeight="1">
      <c r="A129" s="93" t="s">
        <v>642</v>
      </c>
      <c r="B129" s="211" t="s">
        <v>133</v>
      </c>
      <c r="C129" s="211"/>
      <c r="D129" s="119">
        <v>205</v>
      </c>
      <c r="E129" s="95" t="s">
        <v>2</v>
      </c>
      <c r="F129" s="95">
        <v>0</v>
      </c>
    </row>
    <row r="130" spans="1:6" ht="12.75" customHeight="1">
      <c r="A130" s="93" t="s">
        <v>643</v>
      </c>
      <c r="B130" s="210" t="s">
        <v>54</v>
      </c>
      <c r="C130" s="210"/>
      <c r="D130" s="111">
        <v>206</v>
      </c>
      <c r="E130" s="95" t="s">
        <v>0</v>
      </c>
      <c r="F130" s="96">
        <f>F131+F132+F133</f>
        <v>83636</v>
      </c>
    </row>
    <row r="131" spans="1:6" ht="12.75" customHeight="1">
      <c r="A131" s="118" t="s">
        <v>644</v>
      </c>
      <c r="B131" s="211" t="s">
        <v>7</v>
      </c>
      <c r="C131" s="211"/>
      <c r="D131" s="119">
        <v>207</v>
      </c>
      <c r="E131" s="95" t="s">
        <v>0</v>
      </c>
      <c r="F131" s="96">
        <v>80950</v>
      </c>
    </row>
    <row r="132" spans="1:6" ht="12.75" customHeight="1">
      <c r="A132" s="118" t="s">
        <v>645</v>
      </c>
      <c r="B132" s="211" t="s">
        <v>8</v>
      </c>
      <c r="C132" s="211"/>
      <c r="D132" s="111">
        <v>208</v>
      </c>
      <c r="E132" s="95" t="s">
        <v>0</v>
      </c>
      <c r="F132" s="96">
        <v>197</v>
      </c>
    </row>
    <row r="133" spans="1:6" ht="12.75" customHeight="1">
      <c r="A133" s="118" t="s">
        <v>646</v>
      </c>
      <c r="B133" s="211" t="s">
        <v>9</v>
      </c>
      <c r="C133" s="211"/>
      <c r="D133" s="119">
        <v>209</v>
      </c>
      <c r="E133" s="95" t="s">
        <v>0</v>
      </c>
      <c r="F133" s="96">
        <v>2489</v>
      </c>
    </row>
    <row r="134" spans="1:6" ht="12.75" customHeight="1">
      <c r="A134" s="93" t="s">
        <v>647</v>
      </c>
      <c r="B134" s="210" t="s">
        <v>648</v>
      </c>
      <c r="C134" s="210"/>
      <c r="D134" s="111">
        <v>210</v>
      </c>
      <c r="E134" s="95" t="s">
        <v>10</v>
      </c>
      <c r="F134" s="100">
        <f>F127/F126*100</f>
        <v>74.26824397218188</v>
      </c>
    </row>
    <row r="135" spans="1:6" ht="12.75" customHeight="1">
      <c r="A135" s="118" t="s">
        <v>649</v>
      </c>
      <c r="B135" s="211" t="s">
        <v>650</v>
      </c>
      <c r="C135" s="211"/>
      <c r="D135" s="119">
        <v>211</v>
      </c>
      <c r="E135" s="95" t="s">
        <v>10</v>
      </c>
      <c r="F135" s="100">
        <f>F128/F127*100</f>
        <v>100</v>
      </c>
    </row>
    <row r="136" spans="1:6" ht="12.75" customHeight="1">
      <c r="A136" s="118" t="s">
        <v>651</v>
      </c>
      <c r="B136" s="211" t="s">
        <v>652</v>
      </c>
      <c r="C136" s="211"/>
      <c r="D136" s="111">
        <v>212</v>
      </c>
      <c r="E136" s="95" t="s">
        <v>10</v>
      </c>
      <c r="F136" s="100">
        <f>F129/F127*100</f>
        <v>0</v>
      </c>
    </row>
    <row r="137" spans="1:6" ht="12.75" customHeight="1">
      <c r="A137" s="118" t="s">
        <v>653</v>
      </c>
      <c r="B137" s="210" t="s">
        <v>55</v>
      </c>
      <c r="C137" s="210"/>
      <c r="D137" s="119">
        <v>213</v>
      </c>
      <c r="E137" s="95" t="s">
        <v>0</v>
      </c>
      <c r="F137" s="95">
        <v>0</v>
      </c>
    </row>
    <row r="138" spans="1:6" ht="12.75" customHeight="1">
      <c r="A138" s="118" t="s">
        <v>654</v>
      </c>
      <c r="B138" s="210" t="s">
        <v>655</v>
      </c>
      <c r="C138" s="210"/>
      <c r="D138" s="111">
        <v>214</v>
      </c>
      <c r="E138" s="95" t="s">
        <v>10</v>
      </c>
      <c r="F138" s="100">
        <f>F137/F130*100</f>
        <v>0</v>
      </c>
    </row>
    <row r="139" spans="1:6" ht="12.75" customHeight="1">
      <c r="A139" s="118" t="s">
        <v>656</v>
      </c>
      <c r="B139" s="210" t="s">
        <v>56</v>
      </c>
      <c r="C139" s="210"/>
      <c r="D139" s="119">
        <v>215</v>
      </c>
      <c r="E139" s="95" t="s">
        <v>13</v>
      </c>
      <c r="F139" s="100">
        <v>278.47</v>
      </c>
    </row>
    <row r="140" spans="1:6" ht="12.75" customHeight="1">
      <c r="A140" s="93" t="s">
        <v>657</v>
      </c>
      <c r="B140" s="211" t="s">
        <v>57</v>
      </c>
      <c r="C140" s="211"/>
      <c r="D140" s="111">
        <v>216</v>
      </c>
      <c r="E140" s="95" t="s">
        <v>13</v>
      </c>
      <c r="F140" s="100">
        <v>37.629</v>
      </c>
    </row>
    <row r="141" spans="1:6" ht="12.75" customHeight="1">
      <c r="A141" s="93" t="s">
        <v>658</v>
      </c>
      <c r="B141" s="211" t="s">
        <v>86</v>
      </c>
      <c r="C141" s="211"/>
      <c r="D141" s="119">
        <v>217</v>
      </c>
      <c r="E141" s="95" t="s">
        <v>13</v>
      </c>
      <c r="F141" s="100">
        <v>46.87</v>
      </c>
    </row>
    <row r="142" spans="1:6" ht="12.75" customHeight="1">
      <c r="A142" s="93" t="s">
        <v>659</v>
      </c>
      <c r="B142" s="211" t="s">
        <v>15</v>
      </c>
      <c r="C142" s="211"/>
      <c r="D142" s="111">
        <v>218</v>
      </c>
      <c r="E142" s="95" t="s">
        <v>13</v>
      </c>
      <c r="F142" s="100">
        <v>72.51</v>
      </c>
    </row>
    <row r="143" spans="1:6" ht="12.75" customHeight="1">
      <c r="A143" s="93" t="s">
        <v>660</v>
      </c>
      <c r="B143" s="211" t="s">
        <v>661</v>
      </c>
      <c r="C143" s="211"/>
      <c r="D143" s="119">
        <v>219</v>
      </c>
      <c r="E143" s="95" t="s">
        <v>13</v>
      </c>
      <c r="F143" s="100">
        <v>118.08</v>
      </c>
    </row>
    <row r="144" spans="1:6" ht="12.75" customHeight="1">
      <c r="A144" s="93" t="s">
        <v>662</v>
      </c>
      <c r="B144" s="210" t="s">
        <v>663</v>
      </c>
      <c r="C144" s="210"/>
      <c r="D144" s="111">
        <v>220</v>
      </c>
      <c r="E144" s="95" t="s">
        <v>16</v>
      </c>
      <c r="F144" s="100">
        <f>F130/F139</f>
        <v>300.3411498545624</v>
      </c>
    </row>
    <row r="145" spans="1:10" ht="12.75" customHeight="1">
      <c r="A145" s="93" t="s">
        <v>664</v>
      </c>
      <c r="B145" s="210" t="s">
        <v>17</v>
      </c>
      <c r="C145" s="210"/>
      <c r="D145" s="119">
        <v>221</v>
      </c>
      <c r="E145" s="95" t="s">
        <v>13</v>
      </c>
      <c r="F145" s="100">
        <f>F146+F148+F149</f>
        <v>85.077</v>
      </c>
      <c r="I145" s="120"/>
      <c r="J145" s="120"/>
    </row>
    <row r="146" spans="1:6" ht="12.75" customHeight="1">
      <c r="A146" s="93" t="s">
        <v>665</v>
      </c>
      <c r="B146" s="211" t="s">
        <v>57</v>
      </c>
      <c r="C146" s="211"/>
      <c r="D146" s="111">
        <v>222</v>
      </c>
      <c r="E146" s="95" t="s">
        <v>13</v>
      </c>
      <c r="F146" s="100">
        <v>13.099</v>
      </c>
    </row>
    <row r="147" spans="1:6" ht="12.75" customHeight="1">
      <c r="A147" s="93" t="s">
        <v>666</v>
      </c>
      <c r="B147" s="211" t="s">
        <v>86</v>
      </c>
      <c r="C147" s="211"/>
      <c r="D147" s="119">
        <v>223</v>
      </c>
      <c r="E147" s="95" t="s">
        <v>13</v>
      </c>
      <c r="F147" s="100">
        <v>7.074</v>
      </c>
    </row>
    <row r="148" spans="1:6" ht="12.75" customHeight="1">
      <c r="A148" s="93" t="s">
        <v>667</v>
      </c>
      <c r="B148" s="211" t="s">
        <v>15</v>
      </c>
      <c r="C148" s="211"/>
      <c r="D148" s="111">
        <v>224</v>
      </c>
      <c r="E148" s="95" t="s">
        <v>13</v>
      </c>
      <c r="F148" s="100">
        <v>14.553</v>
      </c>
    </row>
    <row r="149" spans="1:6" ht="12.75" customHeight="1">
      <c r="A149" s="93" t="s">
        <v>668</v>
      </c>
      <c r="B149" s="211" t="s">
        <v>661</v>
      </c>
      <c r="C149" s="211"/>
      <c r="D149" s="119">
        <v>225</v>
      </c>
      <c r="E149" s="95" t="s">
        <v>13</v>
      </c>
      <c r="F149" s="100">
        <v>57.425</v>
      </c>
    </row>
    <row r="150" spans="1:6" ht="12.75" customHeight="1">
      <c r="A150" s="93" t="s">
        <v>669</v>
      </c>
      <c r="B150" s="210" t="s">
        <v>670</v>
      </c>
      <c r="C150" s="210"/>
      <c r="D150" s="111">
        <v>226</v>
      </c>
      <c r="E150" s="95" t="s">
        <v>10</v>
      </c>
      <c r="F150" s="100">
        <v>33.09</v>
      </c>
    </row>
    <row r="151" spans="1:6" ht="12.75" customHeight="1">
      <c r="A151" s="118" t="s">
        <v>671</v>
      </c>
      <c r="B151" s="211" t="s">
        <v>672</v>
      </c>
      <c r="C151" s="211"/>
      <c r="D151" s="119">
        <v>227</v>
      </c>
      <c r="E151" s="95" t="s">
        <v>10</v>
      </c>
      <c r="F151" s="100">
        <f>F146/F140*100</f>
        <v>34.81091711180207</v>
      </c>
    </row>
    <row r="152" spans="1:6" ht="12.75" customHeight="1">
      <c r="A152" s="118" t="s">
        <v>673</v>
      </c>
      <c r="B152" s="211" t="s">
        <v>674</v>
      </c>
      <c r="C152" s="211"/>
      <c r="D152" s="111">
        <v>228</v>
      </c>
      <c r="E152" s="95" t="s">
        <v>10</v>
      </c>
      <c r="F152" s="100">
        <f>F147/F141*100</f>
        <v>15.092809899722637</v>
      </c>
    </row>
    <row r="153" spans="1:6" ht="12.75" customHeight="1">
      <c r="A153" s="118" t="s">
        <v>675</v>
      </c>
      <c r="B153" s="211" t="s">
        <v>676</v>
      </c>
      <c r="C153" s="211"/>
      <c r="D153" s="119">
        <v>229</v>
      </c>
      <c r="E153" s="95" t="s">
        <v>10</v>
      </c>
      <c r="F153" s="100">
        <f>F148/F142*100</f>
        <v>20.07033512618949</v>
      </c>
    </row>
    <row r="154" spans="1:6" ht="12.75" customHeight="1">
      <c r="A154" s="118" t="s">
        <v>677</v>
      </c>
      <c r="B154" s="211" t="s">
        <v>678</v>
      </c>
      <c r="C154" s="211"/>
      <c r="D154" s="111">
        <v>230</v>
      </c>
      <c r="E154" s="95" t="s">
        <v>10</v>
      </c>
      <c r="F154" s="100">
        <f>F149/F143*100</f>
        <v>48.632283197831974</v>
      </c>
    </row>
    <row r="155" spans="1:6" ht="12.75" customHeight="1">
      <c r="A155" s="121" t="s">
        <v>679</v>
      </c>
      <c r="B155" s="210" t="s">
        <v>680</v>
      </c>
      <c r="C155" s="210"/>
      <c r="D155" s="119">
        <v>231</v>
      </c>
      <c r="E155" s="95" t="s">
        <v>2</v>
      </c>
      <c r="F155" s="95">
        <v>318</v>
      </c>
    </row>
    <row r="156" spans="1:6" ht="15" customHeight="1">
      <c r="A156" s="121" t="s">
        <v>681</v>
      </c>
      <c r="B156" s="210" t="s">
        <v>682</v>
      </c>
      <c r="C156" s="210"/>
      <c r="D156" s="111">
        <v>232</v>
      </c>
      <c r="E156" s="95" t="s">
        <v>2</v>
      </c>
      <c r="F156" s="95">
        <v>318</v>
      </c>
    </row>
    <row r="157" spans="1:6" ht="12.75" customHeight="1">
      <c r="A157" s="122" t="s">
        <v>683</v>
      </c>
      <c r="B157" s="220" t="s">
        <v>684</v>
      </c>
      <c r="C157" s="220"/>
      <c r="D157" s="123">
        <v>233</v>
      </c>
      <c r="E157" s="103" t="s">
        <v>20</v>
      </c>
      <c r="F157" s="100">
        <f>F156/F130*1000</f>
        <v>3.8021904443062797</v>
      </c>
    </row>
    <row r="158" spans="1:6" ht="12.75" customHeight="1">
      <c r="A158" s="118" t="s">
        <v>685</v>
      </c>
      <c r="B158" s="210" t="s">
        <v>686</v>
      </c>
      <c r="C158" s="210"/>
      <c r="D158" s="111">
        <v>234</v>
      </c>
      <c r="E158" s="95" t="s">
        <v>21</v>
      </c>
      <c r="F158" s="100">
        <f>F156/F139</f>
        <v>1.1419542500089774</v>
      </c>
    </row>
    <row r="159" spans="1:6" ht="12.75" customHeight="1">
      <c r="A159" s="118" t="s">
        <v>687</v>
      </c>
      <c r="B159" s="210" t="s">
        <v>60</v>
      </c>
      <c r="C159" s="210"/>
      <c r="D159" s="119">
        <v>235</v>
      </c>
      <c r="E159" s="95" t="s">
        <v>462</v>
      </c>
      <c r="F159" s="104">
        <v>16043.48</v>
      </c>
    </row>
    <row r="160" spans="1:6" ht="12.75" customHeight="1">
      <c r="A160" s="93" t="s">
        <v>688</v>
      </c>
      <c r="B160" s="211" t="s">
        <v>61</v>
      </c>
      <c r="C160" s="211"/>
      <c r="D160" s="111">
        <v>236</v>
      </c>
      <c r="E160" s="95" t="s">
        <v>462</v>
      </c>
      <c r="F160" s="104">
        <v>930.24</v>
      </c>
    </row>
    <row r="161" spans="1:6" ht="12.75" customHeight="1">
      <c r="A161" s="118" t="s">
        <v>689</v>
      </c>
      <c r="B161" s="212" t="s">
        <v>93</v>
      </c>
      <c r="C161" s="212"/>
      <c r="D161" s="119">
        <v>237</v>
      </c>
      <c r="E161" s="95" t="s">
        <v>465</v>
      </c>
      <c r="F161" s="105">
        <f>F159/366</f>
        <v>43.83464480874317</v>
      </c>
    </row>
    <row r="162" spans="1:6" ht="12.75" customHeight="1">
      <c r="A162" s="93" t="s">
        <v>690</v>
      </c>
      <c r="B162" s="210" t="s">
        <v>62</v>
      </c>
      <c r="C162" s="210"/>
      <c r="D162" s="111">
        <v>238</v>
      </c>
      <c r="E162" s="95" t="s">
        <v>462</v>
      </c>
      <c r="F162" s="104">
        <v>16043.48</v>
      </c>
    </row>
    <row r="163" spans="1:6" ht="12.75" customHeight="1">
      <c r="A163" s="118" t="s">
        <v>691</v>
      </c>
      <c r="B163" s="211" t="s">
        <v>63</v>
      </c>
      <c r="C163" s="211"/>
      <c r="D163" s="119">
        <v>239</v>
      </c>
      <c r="E163" s="95" t="s">
        <v>462</v>
      </c>
      <c r="F163" s="104">
        <v>16043.48</v>
      </c>
    </row>
    <row r="164" spans="1:6" ht="12.75" customHeight="1">
      <c r="A164" s="118" t="s">
        <v>692</v>
      </c>
      <c r="B164" s="221" t="s">
        <v>64</v>
      </c>
      <c r="C164" s="221"/>
      <c r="D164" s="124">
        <v>240</v>
      </c>
      <c r="E164" s="87" t="s">
        <v>462</v>
      </c>
      <c r="F164" s="95">
        <v>0</v>
      </c>
    </row>
    <row r="165" spans="1:6" ht="12.75" customHeight="1">
      <c r="A165" s="118" t="s">
        <v>693</v>
      </c>
      <c r="B165" s="222" t="s">
        <v>91</v>
      </c>
      <c r="C165" s="222"/>
      <c r="D165" s="125">
        <v>241</v>
      </c>
      <c r="E165" s="87" t="s">
        <v>465</v>
      </c>
      <c r="F165" s="104">
        <f>F162/366</f>
        <v>43.83464480874317</v>
      </c>
    </row>
    <row r="166" spans="1:6" ht="12.75" customHeight="1">
      <c r="A166" s="118" t="s">
        <v>694</v>
      </c>
      <c r="B166" s="223" t="s">
        <v>695</v>
      </c>
      <c r="C166" s="223"/>
      <c r="D166" s="124">
        <v>242</v>
      </c>
      <c r="E166" s="87" t="s">
        <v>462</v>
      </c>
      <c r="F166" s="95">
        <f>F159-F162</f>
        <v>0</v>
      </c>
    </row>
    <row r="167" spans="1:6" ht="12.75" customHeight="1">
      <c r="A167" s="118" t="s">
        <v>696</v>
      </c>
      <c r="B167" s="223" t="s">
        <v>697</v>
      </c>
      <c r="C167" s="223"/>
      <c r="D167" s="125">
        <v>243</v>
      </c>
      <c r="E167" s="87" t="s">
        <v>10</v>
      </c>
      <c r="F167" s="95">
        <f>F166/F159*100</f>
        <v>0</v>
      </c>
    </row>
    <row r="168" spans="1:6" ht="12.75" customHeight="1">
      <c r="A168" s="118" t="s">
        <v>698</v>
      </c>
      <c r="B168" s="223" t="s">
        <v>699</v>
      </c>
      <c r="C168" s="223"/>
      <c r="D168" s="124">
        <v>244</v>
      </c>
      <c r="E168" s="87" t="s">
        <v>462</v>
      </c>
      <c r="F168" s="95">
        <f>F159-F163</f>
        <v>0</v>
      </c>
    </row>
    <row r="169" spans="1:6" ht="12.75" customHeight="1">
      <c r="A169" s="118" t="s">
        <v>700</v>
      </c>
      <c r="B169" s="223" t="s">
        <v>701</v>
      </c>
      <c r="C169" s="223"/>
      <c r="D169" s="125">
        <v>245</v>
      </c>
      <c r="E169" s="87" t="s">
        <v>10</v>
      </c>
      <c r="F169" s="95">
        <f>F168/F159*100</f>
        <v>0</v>
      </c>
    </row>
    <row r="170" spans="1:6" ht="12.75" customHeight="1">
      <c r="A170" s="118" t="s">
        <v>702</v>
      </c>
      <c r="B170" s="223" t="s">
        <v>65</v>
      </c>
      <c r="C170" s="223"/>
      <c r="D170" s="124">
        <v>246</v>
      </c>
      <c r="E170" s="87" t="s">
        <v>462</v>
      </c>
      <c r="F170" s="104">
        <v>6914.64</v>
      </c>
    </row>
    <row r="171" spans="1:6" ht="12.75" customHeight="1">
      <c r="A171" s="118" t="s">
        <v>703</v>
      </c>
      <c r="B171" s="223" t="s">
        <v>704</v>
      </c>
      <c r="C171" s="223"/>
      <c r="D171" s="125">
        <v>247</v>
      </c>
      <c r="E171" s="87" t="s">
        <v>10</v>
      </c>
      <c r="F171" s="104">
        <f>F170/F159*100</f>
        <v>43.099377441801906</v>
      </c>
    </row>
    <row r="172" spans="1:6" ht="12.75" customHeight="1">
      <c r="A172" s="118" t="s">
        <v>705</v>
      </c>
      <c r="B172" s="223" t="s">
        <v>706</v>
      </c>
      <c r="C172" s="223"/>
      <c r="D172" s="124">
        <v>248</v>
      </c>
      <c r="E172" s="87" t="s">
        <v>462</v>
      </c>
      <c r="F172" s="104">
        <v>11744.78</v>
      </c>
    </row>
    <row r="173" spans="1:6" ht="12.75" customHeight="1">
      <c r="A173" s="118" t="s">
        <v>707</v>
      </c>
      <c r="B173" s="221" t="s">
        <v>30</v>
      </c>
      <c r="C173" s="221"/>
      <c r="D173" s="125">
        <v>249</v>
      </c>
      <c r="E173" s="87" t="s">
        <v>462</v>
      </c>
      <c r="F173" s="104">
        <v>7343.07</v>
      </c>
    </row>
    <row r="174" spans="1:6" ht="12.75" customHeight="1">
      <c r="A174" s="93" t="s">
        <v>708</v>
      </c>
      <c r="B174" s="223" t="s">
        <v>150</v>
      </c>
      <c r="C174" s="223"/>
      <c r="D174" s="124">
        <v>250</v>
      </c>
      <c r="E174" s="87" t="s">
        <v>0</v>
      </c>
      <c r="F174" s="126">
        <v>3837</v>
      </c>
    </row>
    <row r="175" spans="1:6" ht="12.75" customHeight="1">
      <c r="A175" s="93" t="s">
        <v>709</v>
      </c>
      <c r="B175" s="223" t="s">
        <v>710</v>
      </c>
      <c r="C175" s="223"/>
      <c r="D175" s="125">
        <v>251</v>
      </c>
      <c r="E175" s="87" t="s">
        <v>16</v>
      </c>
      <c r="F175" s="127">
        <f>F174/F139</f>
        <v>13.778863073221531</v>
      </c>
    </row>
    <row r="176" spans="1:6" ht="12.75" customHeight="1">
      <c r="A176" s="93" t="s">
        <v>711</v>
      </c>
      <c r="B176" s="223" t="s">
        <v>130</v>
      </c>
      <c r="C176" s="223"/>
      <c r="D176" s="124">
        <v>252</v>
      </c>
      <c r="E176" s="87" t="s">
        <v>66</v>
      </c>
      <c r="F176" s="95">
        <v>13</v>
      </c>
    </row>
    <row r="177" spans="1:6" ht="12.75" customHeight="1">
      <c r="A177" s="93" t="s">
        <v>712</v>
      </c>
      <c r="B177" s="223" t="s">
        <v>713</v>
      </c>
      <c r="C177" s="223"/>
      <c r="D177" s="125">
        <v>253</v>
      </c>
      <c r="E177" s="87" t="s">
        <v>44</v>
      </c>
      <c r="F177" s="104">
        <f>F176/F139</f>
        <v>0.04668366430854311</v>
      </c>
    </row>
    <row r="178" spans="1:6" ht="12.75" customHeight="1">
      <c r="A178" s="93" t="s">
        <v>714</v>
      </c>
      <c r="B178" s="223" t="s">
        <v>715</v>
      </c>
      <c r="C178" s="223"/>
      <c r="D178" s="124">
        <v>254</v>
      </c>
      <c r="E178" s="87" t="s">
        <v>92</v>
      </c>
      <c r="F178" s="104">
        <f>F159/F127*1000000/366</f>
        <v>220.32774140869742</v>
      </c>
    </row>
    <row r="179" spans="1:6" ht="12.75" customHeight="1">
      <c r="A179" s="93" t="s">
        <v>716</v>
      </c>
      <c r="B179" s="223" t="s">
        <v>717</v>
      </c>
      <c r="C179" s="223"/>
      <c r="D179" s="125">
        <v>255</v>
      </c>
      <c r="E179" s="87" t="s">
        <v>92</v>
      </c>
      <c r="F179" s="104">
        <f>F163/F127*1000000/366</f>
        <v>220.32774140869742</v>
      </c>
    </row>
    <row r="180" spans="1:6" ht="12.75" customHeight="1">
      <c r="A180" s="93" t="s">
        <v>718</v>
      </c>
      <c r="B180" s="223" t="s">
        <v>219</v>
      </c>
      <c r="C180" s="223"/>
      <c r="D180" s="124">
        <v>256</v>
      </c>
      <c r="E180" s="87" t="s">
        <v>0</v>
      </c>
      <c r="F180" s="87">
        <v>28</v>
      </c>
    </row>
    <row r="181" spans="1:6" ht="12.75" customHeight="1">
      <c r="A181" s="93" t="s">
        <v>719</v>
      </c>
      <c r="B181" s="223" t="s">
        <v>67</v>
      </c>
      <c r="C181" s="223"/>
      <c r="D181" s="125">
        <v>257</v>
      </c>
      <c r="E181" s="87" t="s">
        <v>0</v>
      </c>
      <c r="F181" s="95">
        <v>4</v>
      </c>
    </row>
    <row r="182" spans="1:6" ht="15" customHeight="1">
      <c r="A182" s="93" t="s">
        <v>720</v>
      </c>
      <c r="B182" s="222" t="s">
        <v>87</v>
      </c>
      <c r="C182" s="222"/>
      <c r="D182" s="124">
        <v>258</v>
      </c>
      <c r="E182" s="87" t="s">
        <v>0</v>
      </c>
      <c r="F182" s="87">
        <v>79</v>
      </c>
    </row>
    <row r="183" spans="1:6" ht="12.75" customHeight="1">
      <c r="A183" s="93" t="s">
        <v>721</v>
      </c>
      <c r="B183" s="222" t="s">
        <v>81</v>
      </c>
      <c r="C183" s="222"/>
      <c r="D183" s="125">
        <v>259</v>
      </c>
      <c r="E183" s="87" t="s">
        <v>0</v>
      </c>
      <c r="F183" s="87">
        <v>5</v>
      </c>
    </row>
    <row r="184" spans="1:6" ht="12.75" customHeight="1">
      <c r="A184" s="93" t="s">
        <v>722</v>
      </c>
      <c r="B184" s="222" t="s">
        <v>94</v>
      </c>
      <c r="C184" s="222"/>
      <c r="D184" s="124">
        <v>260</v>
      </c>
      <c r="E184" s="87" t="s">
        <v>0</v>
      </c>
      <c r="F184" s="95">
        <f>F185+F186+F187</f>
        <v>0</v>
      </c>
    </row>
    <row r="185" spans="1:6" ht="12.75" customHeight="1">
      <c r="A185" s="118" t="s">
        <v>723</v>
      </c>
      <c r="B185" s="221" t="s">
        <v>127</v>
      </c>
      <c r="C185" s="221"/>
      <c r="D185" s="125">
        <v>261</v>
      </c>
      <c r="E185" s="87" t="s">
        <v>0</v>
      </c>
      <c r="F185" s="95">
        <v>0</v>
      </c>
    </row>
    <row r="186" spans="1:6" ht="12.75" customHeight="1">
      <c r="A186" s="118" t="s">
        <v>724</v>
      </c>
      <c r="B186" s="221" t="s">
        <v>128</v>
      </c>
      <c r="C186" s="221"/>
      <c r="D186" s="124">
        <v>262</v>
      </c>
      <c r="E186" s="87" t="s">
        <v>0</v>
      </c>
      <c r="F186" s="95">
        <v>0</v>
      </c>
    </row>
    <row r="187" spans="1:6" ht="12.75" customHeight="1">
      <c r="A187" s="118" t="s">
        <v>725</v>
      </c>
      <c r="B187" s="221" t="s">
        <v>129</v>
      </c>
      <c r="C187" s="221"/>
      <c r="D187" s="125">
        <v>263</v>
      </c>
      <c r="E187" s="87" t="s">
        <v>0</v>
      </c>
      <c r="F187" s="95">
        <v>0</v>
      </c>
    </row>
    <row r="188" spans="1:6" ht="12.75" customHeight="1">
      <c r="A188" s="93" t="s">
        <v>726</v>
      </c>
      <c r="B188" s="222" t="s">
        <v>80</v>
      </c>
      <c r="C188" s="222"/>
      <c r="D188" s="124">
        <v>264</v>
      </c>
      <c r="E188" s="87" t="s">
        <v>0</v>
      </c>
      <c r="F188" s="95">
        <v>0</v>
      </c>
    </row>
    <row r="189" spans="1:6" ht="12.75" customHeight="1">
      <c r="A189" s="93" t="s">
        <v>727</v>
      </c>
      <c r="B189" s="224" t="s">
        <v>84</v>
      </c>
      <c r="C189" s="224"/>
      <c r="D189" s="125">
        <v>265</v>
      </c>
      <c r="E189" s="124" t="s">
        <v>0</v>
      </c>
      <c r="F189" s="111">
        <v>1</v>
      </c>
    </row>
    <row r="190" spans="1:6" ht="12.75" customHeight="1">
      <c r="A190" s="93" t="s">
        <v>728</v>
      </c>
      <c r="B190" s="224" t="s">
        <v>85</v>
      </c>
      <c r="C190" s="224"/>
      <c r="D190" s="124">
        <v>266</v>
      </c>
      <c r="E190" s="124" t="s">
        <v>0</v>
      </c>
      <c r="F190" s="111">
        <v>1</v>
      </c>
    </row>
    <row r="191" spans="1:6" ht="12.75" customHeight="1">
      <c r="A191" s="93" t="s">
        <v>729</v>
      </c>
      <c r="B191" s="224" t="s">
        <v>125</v>
      </c>
      <c r="C191" s="224"/>
      <c r="D191" s="125">
        <v>267</v>
      </c>
      <c r="E191" s="124" t="s">
        <v>0</v>
      </c>
      <c r="F191" s="111">
        <v>19</v>
      </c>
    </row>
    <row r="192" spans="1:6" ht="12.75" customHeight="1">
      <c r="A192" s="93" t="s">
        <v>730</v>
      </c>
      <c r="B192" s="223" t="s">
        <v>68</v>
      </c>
      <c r="C192" s="223"/>
      <c r="D192" s="124">
        <v>268</v>
      </c>
      <c r="E192" s="124" t="s">
        <v>465</v>
      </c>
      <c r="F192" s="128">
        <v>180</v>
      </c>
    </row>
    <row r="193" spans="1:6" ht="12.75" customHeight="1">
      <c r="A193" s="93" t="s">
        <v>731</v>
      </c>
      <c r="B193" s="222" t="s">
        <v>88</v>
      </c>
      <c r="C193" s="222"/>
      <c r="D193" s="125">
        <v>269</v>
      </c>
      <c r="E193" s="124" t="s">
        <v>465</v>
      </c>
      <c r="F193" s="128">
        <v>133.9</v>
      </c>
    </row>
    <row r="194" spans="1:6" ht="12.75" customHeight="1">
      <c r="A194" s="93" t="s">
        <v>732</v>
      </c>
      <c r="B194" s="223" t="s">
        <v>69</v>
      </c>
      <c r="C194" s="223"/>
      <c r="D194" s="124">
        <v>270</v>
      </c>
      <c r="E194" s="124" t="s">
        <v>465</v>
      </c>
      <c r="F194" s="128">
        <v>37.9</v>
      </c>
    </row>
    <row r="195" spans="1:6" ht="12.75" customHeight="1">
      <c r="A195" s="93" t="s">
        <v>733</v>
      </c>
      <c r="B195" s="223" t="s">
        <v>734</v>
      </c>
      <c r="C195" s="223"/>
      <c r="D195" s="125">
        <v>271</v>
      </c>
      <c r="E195" s="87" t="s">
        <v>10</v>
      </c>
      <c r="F195" s="129">
        <f>F159/366/F192*100</f>
        <v>24.35258044930176</v>
      </c>
    </row>
    <row r="196" spans="1:6" ht="12.75" customHeight="1">
      <c r="A196" s="93" t="s">
        <v>735</v>
      </c>
      <c r="B196" s="223" t="s">
        <v>736</v>
      </c>
      <c r="C196" s="223"/>
      <c r="D196" s="124">
        <v>272</v>
      </c>
      <c r="E196" s="87" t="s">
        <v>10</v>
      </c>
      <c r="F196" s="129">
        <f>F162/366/F194*100</f>
        <v>115.65869342676298</v>
      </c>
    </row>
    <row r="197" spans="1:6" ht="12.75" customHeight="1">
      <c r="A197" s="93" t="s">
        <v>737</v>
      </c>
      <c r="B197" s="223" t="s">
        <v>105</v>
      </c>
      <c r="C197" s="223"/>
      <c r="D197" s="125">
        <v>273</v>
      </c>
      <c r="E197" s="87" t="s">
        <v>738</v>
      </c>
      <c r="F197" s="104">
        <v>8045.81</v>
      </c>
    </row>
    <row r="198" spans="1:6" ht="12.75" customHeight="1">
      <c r="A198" s="93" t="s">
        <v>739</v>
      </c>
      <c r="B198" s="130" t="s">
        <v>89</v>
      </c>
      <c r="C198" s="131"/>
      <c r="D198" s="124">
        <v>274</v>
      </c>
      <c r="E198" s="87" t="s">
        <v>738</v>
      </c>
      <c r="F198" s="104">
        <v>2881.4</v>
      </c>
    </row>
    <row r="199" spans="1:6" ht="23.25" customHeight="1">
      <c r="A199" s="93" t="s">
        <v>740</v>
      </c>
      <c r="B199" s="221" t="s">
        <v>741</v>
      </c>
      <c r="C199" s="221"/>
      <c r="D199" s="125">
        <v>275</v>
      </c>
      <c r="E199" s="87" t="s">
        <v>541</v>
      </c>
      <c r="F199" s="108">
        <f>F198/F197</f>
        <v>0.3581242907799215</v>
      </c>
    </row>
    <row r="200" spans="1:6" ht="12.75" customHeight="1">
      <c r="A200" s="93" t="s">
        <v>742</v>
      </c>
      <c r="B200" s="221" t="s">
        <v>90</v>
      </c>
      <c r="C200" s="221"/>
      <c r="D200" s="124">
        <v>276</v>
      </c>
      <c r="E200" s="87" t="s">
        <v>738</v>
      </c>
      <c r="F200" s="104">
        <v>4485.4</v>
      </c>
    </row>
    <row r="201" spans="1:6" ht="26.25" customHeight="1">
      <c r="A201" s="93" t="s">
        <v>743</v>
      </c>
      <c r="B201" s="221" t="s">
        <v>744</v>
      </c>
      <c r="C201" s="221"/>
      <c r="D201" s="125">
        <v>277</v>
      </c>
      <c r="E201" s="87" t="s">
        <v>541</v>
      </c>
      <c r="F201" s="108">
        <f>F200/F197</f>
        <v>0.5574827146054903</v>
      </c>
    </row>
    <row r="202" spans="1:6" ht="12.75" customHeight="1">
      <c r="A202" s="132" t="s">
        <v>745</v>
      </c>
      <c r="B202" s="223" t="s">
        <v>99</v>
      </c>
      <c r="C202" s="223"/>
      <c r="D202" s="124">
        <v>278</v>
      </c>
      <c r="E202" s="87" t="s">
        <v>608</v>
      </c>
      <c r="F202" s="104">
        <v>16263.949</v>
      </c>
    </row>
    <row r="203" spans="1:6" ht="12.75" customHeight="1">
      <c r="A203" s="93" t="s">
        <v>746</v>
      </c>
      <c r="B203" s="223" t="s">
        <v>747</v>
      </c>
      <c r="C203" s="223"/>
      <c r="D203" s="125">
        <v>279</v>
      </c>
      <c r="E203" s="87" t="s">
        <v>541</v>
      </c>
      <c r="F203" s="108">
        <f>F197/F159</f>
        <v>0.5015002979403471</v>
      </c>
    </row>
    <row r="204" spans="1:6" ht="12.75" customHeight="1">
      <c r="A204" s="132" t="s">
        <v>748</v>
      </c>
      <c r="B204" s="223" t="s">
        <v>71</v>
      </c>
      <c r="C204" s="223"/>
      <c r="D204" s="124">
        <v>280</v>
      </c>
      <c r="E204" s="87" t="s">
        <v>608</v>
      </c>
      <c r="F204" s="104">
        <v>59077</v>
      </c>
    </row>
    <row r="205" spans="1:6" ht="12.75" customHeight="1">
      <c r="A205" s="93" t="s">
        <v>749</v>
      </c>
      <c r="B205" s="223" t="s">
        <v>750</v>
      </c>
      <c r="C205" s="223"/>
      <c r="D205" s="125">
        <v>281</v>
      </c>
      <c r="E205" s="87" t="s">
        <v>49</v>
      </c>
      <c r="F205" s="105">
        <f>F204/F172</f>
        <v>5.030064420108337</v>
      </c>
    </row>
    <row r="206" spans="1:6" ht="12.75" customHeight="1">
      <c r="A206" s="132" t="s">
        <v>751</v>
      </c>
      <c r="B206" s="223" t="s">
        <v>50</v>
      </c>
      <c r="C206" s="223"/>
      <c r="D206" s="124">
        <v>282</v>
      </c>
      <c r="E206" s="87" t="s">
        <v>608</v>
      </c>
      <c r="F206" s="100">
        <v>21559</v>
      </c>
    </row>
    <row r="207" spans="1:6" ht="12.75" customHeight="1">
      <c r="A207" s="93" t="s">
        <v>752</v>
      </c>
      <c r="B207" s="223" t="s">
        <v>753</v>
      </c>
      <c r="C207" s="223"/>
      <c r="D207" s="125">
        <v>283</v>
      </c>
      <c r="E207" s="87" t="s">
        <v>10</v>
      </c>
      <c r="F207" s="105">
        <f>F206/F204*100</f>
        <v>36.49305144133927</v>
      </c>
    </row>
    <row r="208" spans="1:6" ht="12.75" customHeight="1">
      <c r="A208" s="93" t="s">
        <v>754</v>
      </c>
      <c r="B208" s="223" t="s">
        <v>755</v>
      </c>
      <c r="C208" s="223"/>
      <c r="D208" s="124">
        <v>284</v>
      </c>
      <c r="E208" s="87" t="s">
        <v>10</v>
      </c>
      <c r="F208" s="105">
        <f>F202/F204*100</f>
        <v>27.530086158741984</v>
      </c>
    </row>
    <row r="209" spans="1:6" ht="12.75" customHeight="1">
      <c r="A209" s="132" t="s">
        <v>756</v>
      </c>
      <c r="B209" s="225" t="s">
        <v>52</v>
      </c>
      <c r="C209" s="225"/>
      <c r="D209" s="125">
        <v>285</v>
      </c>
      <c r="E209" s="87" t="s">
        <v>608</v>
      </c>
      <c r="F209" s="104">
        <v>2190</v>
      </c>
    </row>
    <row r="210" spans="1:6" ht="12.75" customHeight="1">
      <c r="A210" s="93" t="s">
        <v>757</v>
      </c>
      <c r="B210" s="223" t="s">
        <v>53</v>
      </c>
      <c r="C210" s="223"/>
      <c r="D210" s="124">
        <v>286</v>
      </c>
      <c r="E210" s="87" t="s">
        <v>608</v>
      </c>
      <c r="F210" s="104">
        <v>936</v>
      </c>
    </row>
    <row r="211" spans="1:6" ht="12.75" customHeight="1">
      <c r="A211" s="93" t="s">
        <v>758</v>
      </c>
      <c r="B211" s="223" t="s">
        <v>759</v>
      </c>
      <c r="C211" s="223"/>
      <c r="D211" s="125">
        <v>287</v>
      </c>
      <c r="E211" s="87" t="s">
        <v>10</v>
      </c>
      <c r="F211" s="105">
        <f>F209/F204*100</f>
        <v>3.7070264231426777</v>
      </c>
    </row>
    <row r="212" spans="1:6" ht="12.75" customHeight="1">
      <c r="A212" s="93" t="s">
        <v>760</v>
      </c>
      <c r="B212" s="226" t="s">
        <v>761</v>
      </c>
      <c r="C212" s="226"/>
      <c r="D212" s="124">
        <v>288</v>
      </c>
      <c r="E212" s="133" t="s">
        <v>92</v>
      </c>
      <c r="F212" s="134">
        <f>F173/F127*1000000/366</f>
        <v>100.84358431624334</v>
      </c>
    </row>
    <row r="213" spans="1:6" ht="12.75" customHeight="1">
      <c r="A213" s="135"/>
      <c r="B213" s="136"/>
      <c r="C213" s="136"/>
      <c r="D213" s="137"/>
      <c r="E213" s="138"/>
      <c r="F213" s="139"/>
    </row>
    <row r="214" spans="1:6" ht="12.75" customHeight="1">
      <c r="A214" s="135"/>
      <c r="B214" s="136"/>
      <c r="C214" s="136"/>
      <c r="D214" s="137"/>
      <c r="E214" s="138"/>
      <c r="F214" s="139"/>
    </row>
    <row r="215" spans="1:6" ht="12.75" customHeight="1">
      <c r="A215" s="135"/>
      <c r="B215" s="136"/>
      <c r="C215" s="136"/>
      <c r="D215" s="137"/>
      <c r="E215" s="138"/>
      <c r="F215" s="139"/>
    </row>
    <row r="216" spans="1:6" ht="12.75" customHeight="1">
      <c r="A216" s="140"/>
      <c r="B216" s="227"/>
      <c r="C216" s="227"/>
      <c r="D216" s="141"/>
      <c r="E216" s="142"/>
      <c r="F216" s="142"/>
    </row>
    <row r="217" spans="1:6" ht="12.75" customHeight="1">
      <c r="A217" s="143"/>
      <c r="B217" s="144"/>
      <c r="C217" s="144"/>
      <c r="D217" s="141"/>
      <c r="E217" s="142"/>
      <c r="F217" s="142"/>
    </row>
    <row r="218" spans="1:6" ht="12.75" customHeight="1">
      <c r="A218" s="145"/>
      <c r="B218" s="142" t="s">
        <v>151</v>
      </c>
      <c r="C218" s="142"/>
      <c r="D218" s="141"/>
      <c r="E218" s="142"/>
      <c r="F218" s="142"/>
    </row>
    <row r="219" spans="1:6" ht="12.75" customHeight="1">
      <c r="A219" s="146"/>
      <c r="B219" s="228"/>
      <c r="C219" s="228"/>
      <c r="D219" s="137"/>
      <c r="E219" s="142"/>
      <c r="F219" s="142"/>
    </row>
    <row r="220" spans="1:6" ht="12.75" customHeight="1">
      <c r="A220" s="145"/>
      <c r="B220" s="229" t="s">
        <v>113</v>
      </c>
      <c r="C220" s="229"/>
      <c r="D220" s="230">
        <v>1274</v>
      </c>
      <c r="E220" s="230"/>
      <c r="F220" s="148"/>
    </row>
    <row r="221" spans="1:6" ht="12.75" customHeight="1">
      <c r="A221" s="145"/>
      <c r="B221" s="229" t="s">
        <v>114</v>
      </c>
      <c r="C221" s="229"/>
      <c r="D221" s="230">
        <v>77955</v>
      </c>
      <c r="E221" s="230"/>
      <c r="F221" s="148"/>
    </row>
    <row r="222" spans="1:6" ht="12.75" customHeight="1">
      <c r="A222" s="145"/>
      <c r="B222" s="229" t="s">
        <v>115</v>
      </c>
      <c r="C222" s="229"/>
      <c r="D222" s="230">
        <v>17978</v>
      </c>
      <c r="E222" s="230"/>
      <c r="F222" s="148"/>
    </row>
    <row r="223" spans="1:6" ht="12.75" customHeight="1">
      <c r="A223" s="145"/>
      <c r="B223" s="229" t="s">
        <v>116</v>
      </c>
      <c r="C223" s="229"/>
      <c r="D223" s="230">
        <v>155</v>
      </c>
      <c r="E223" s="230"/>
      <c r="F223" s="148"/>
    </row>
    <row r="224" spans="1:6" ht="12.75" customHeight="1">
      <c r="A224" s="145"/>
      <c r="B224" s="229" t="s">
        <v>117</v>
      </c>
      <c r="C224" s="229"/>
      <c r="D224" s="230">
        <v>60387</v>
      </c>
      <c r="E224" s="230"/>
      <c r="F224" s="148"/>
    </row>
    <row r="225" spans="1:6" ht="12.75" customHeight="1">
      <c r="A225" s="145"/>
      <c r="B225" s="229" t="s">
        <v>118</v>
      </c>
      <c r="C225" s="229"/>
      <c r="D225" s="230">
        <v>13027</v>
      </c>
      <c r="E225" s="230"/>
      <c r="F225" s="148"/>
    </row>
    <row r="226" spans="1:6" ht="12.75" customHeight="1">
      <c r="A226" s="145"/>
      <c r="B226" s="142"/>
      <c r="C226" s="142"/>
      <c r="D226" s="141"/>
      <c r="E226" s="142"/>
      <c r="F226" s="142"/>
    </row>
    <row r="227" spans="1:6" ht="12.75" customHeight="1">
      <c r="A227" s="146" t="s">
        <v>762</v>
      </c>
      <c r="B227" s="228" t="s">
        <v>763</v>
      </c>
      <c r="C227" s="228"/>
      <c r="D227" s="137"/>
      <c r="E227" s="142"/>
      <c r="F227" s="142"/>
    </row>
    <row r="228" spans="1:6" ht="12.75" customHeight="1">
      <c r="A228" s="146"/>
      <c r="B228" s="147"/>
      <c r="C228" s="137"/>
      <c r="D228" s="149"/>
      <c r="E228" s="142"/>
      <c r="F228" s="142"/>
    </row>
    <row r="229" spans="1:6" ht="12.75" customHeight="1">
      <c r="A229" s="146">
        <v>1</v>
      </c>
      <c r="B229" s="150" t="s">
        <v>220</v>
      </c>
      <c r="C229" s="151" t="s">
        <v>221</v>
      </c>
      <c r="D229" s="152">
        <v>204265</v>
      </c>
      <c r="E229" s="142"/>
      <c r="F229" s="142"/>
    </row>
    <row r="230" spans="1:6" ht="12.75" customHeight="1">
      <c r="A230" s="146" t="s">
        <v>222</v>
      </c>
      <c r="B230" s="150" t="s">
        <v>223</v>
      </c>
      <c r="C230" s="151" t="s">
        <v>221</v>
      </c>
      <c r="D230" s="152">
        <v>7181</v>
      </c>
      <c r="E230" s="142"/>
      <c r="F230" s="142"/>
    </row>
    <row r="231" spans="1:6" ht="12.75" customHeight="1">
      <c r="A231" s="146" t="s">
        <v>224</v>
      </c>
      <c r="B231" s="150" t="s">
        <v>225</v>
      </c>
      <c r="C231" s="151" t="s">
        <v>221</v>
      </c>
      <c r="D231" s="152">
        <v>52</v>
      </c>
      <c r="E231" s="142"/>
      <c r="F231" s="142"/>
    </row>
    <row r="232" spans="1:6" ht="12.75" customHeight="1">
      <c r="A232" s="146" t="s">
        <v>226</v>
      </c>
      <c r="B232" s="150" t="s">
        <v>227</v>
      </c>
      <c r="C232" s="151" t="s">
        <v>221</v>
      </c>
      <c r="D232" s="152">
        <v>11</v>
      </c>
      <c r="E232" s="142"/>
      <c r="F232" s="142"/>
    </row>
    <row r="233" spans="1:6" ht="12.75" customHeight="1">
      <c r="A233" s="146" t="s">
        <v>228</v>
      </c>
      <c r="B233" s="150" t="s">
        <v>229</v>
      </c>
      <c r="C233" s="151" t="s">
        <v>221</v>
      </c>
      <c r="D233" s="152">
        <v>555</v>
      </c>
      <c r="E233" s="142"/>
      <c r="F233" s="142"/>
    </row>
    <row r="234" spans="1:6" ht="12.75" customHeight="1">
      <c r="A234" s="146" t="s">
        <v>230</v>
      </c>
      <c r="B234" s="150" t="s">
        <v>231</v>
      </c>
      <c r="C234" s="151" t="s">
        <v>221</v>
      </c>
      <c r="D234" s="152">
        <v>10</v>
      </c>
      <c r="E234" s="142"/>
      <c r="F234" s="142"/>
    </row>
    <row r="235" spans="1:6" ht="12.75" customHeight="1">
      <c r="A235" s="146" t="s">
        <v>232</v>
      </c>
      <c r="B235" s="150" t="s">
        <v>233</v>
      </c>
      <c r="C235" s="151" t="s">
        <v>221</v>
      </c>
      <c r="D235" s="152">
        <v>750</v>
      </c>
      <c r="E235" s="142"/>
      <c r="F235" s="142"/>
    </row>
    <row r="236" spans="1:6" ht="12.75" customHeight="1">
      <c r="A236" s="146" t="s">
        <v>234</v>
      </c>
      <c r="B236" s="150" t="s">
        <v>235</v>
      </c>
      <c r="C236" s="151" t="s">
        <v>221</v>
      </c>
      <c r="D236" s="152">
        <v>28</v>
      </c>
      <c r="E236" s="142"/>
      <c r="F236" s="142"/>
    </row>
    <row r="237" spans="1:6" ht="12.75" customHeight="1">
      <c r="A237" s="146" t="s">
        <v>236</v>
      </c>
      <c r="B237" s="150" t="s">
        <v>237</v>
      </c>
      <c r="C237" s="151" t="s">
        <v>221</v>
      </c>
      <c r="D237" s="152">
        <v>1993</v>
      </c>
      <c r="E237" s="142"/>
      <c r="F237" s="142"/>
    </row>
    <row r="238" spans="1:6" ht="12.75" customHeight="1">
      <c r="A238" s="146" t="s">
        <v>238</v>
      </c>
      <c r="B238" s="150" t="s">
        <v>239</v>
      </c>
      <c r="C238" s="151" t="s">
        <v>221</v>
      </c>
      <c r="D238" s="152">
        <v>580</v>
      </c>
      <c r="E238" s="142"/>
      <c r="F238" s="142"/>
    </row>
    <row r="239" spans="1:6" ht="12.75" customHeight="1">
      <c r="A239" s="146" t="s">
        <v>240</v>
      </c>
      <c r="B239" s="150" t="s">
        <v>241</v>
      </c>
      <c r="C239" s="151" t="s">
        <v>221</v>
      </c>
      <c r="D239" s="152">
        <v>95</v>
      </c>
      <c r="E239" s="142"/>
      <c r="F239" s="142"/>
    </row>
    <row r="240" spans="1:6" ht="12.75" customHeight="1">
      <c r="A240" s="146" t="s">
        <v>242</v>
      </c>
      <c r="B240" s="150" t="s">
        <v>243</v>
      </c>
      <c r="C240" s="151" t="s">
        <v>221</v>
      </c>
      <c r="D240" s="152">
        <v>377</v>
      </c>
      <c r="E240" s="142"/>
      <c r="F240" s="142"/>
    </row>
    <row r="241" spans="1:6" ht="12.75" customHeight="1">
      <c r="A241" s="146" t="s">
        <v>244</v>
      </c>
      <c r="B241" s="150" t="s">
        <v>245</v>
      </c>
      <c r="C241" s="151" t="s">
        <v>221</v>
      </c>
      <c r="D241" s="152">
        <v>362</v>
      </c>
      <c r="E241" s="142"/>
      <c r="F241" s="142"/>
    </row>
    <row r="242" spans="1:6" ht="12.75" customHeight="1">
      <c r="A242" s="146" t="s">
        <v>246</v>
      </c>
      <c r="B242" s="150" t="s">
        <v>247</v>
      </c>
      <c r="C242" s="151" t="s">
        <v>221</v>
      </c>
      <c r="D242" s="152">
        <v>198</v>
      </c>
      <c r="E242" s="142"/>
      <c r="F242" s="142"/>
    </row>
    <row r="243" spans="1:6" ht="12.75" customHeight="1">
      <c r="A243" s="146" t="s">
        <v>248</v>
      </c>
      <c r="B243" s="150" t="s">
        <v>249</v>
      </c>
      <c r="C243" s="151" t="s">
        <v>221</v>
      </c>
      <c r="D243" s="152">
        <v>313</v>
      </c>
      <c r="E243" s="142"/>
      <c r="F243" s="142"/>
    </row>
    <row r="244" spans="1:6" ht="12.75" customHeight="1">
      <c r="A244" s="146" t="s">
        <v>250</v>
      </c>
      <c r="B244" s="150" t="s">
        <v>251</v>
      </c>
      <c r="C244" s="151" t="s">
        <v>221</v>
      </c>
      <c r="D244" s="152">
        <v>539</v>
      </c>
      <c r="E244" s="142"/>
      <c r="F244" s="142"/>
    </row>
    <row r="245" spans="1:6" ht="12.75" customHeight="1">
      <c r="A245" s="146" t="s">
        <v>252</v>
      </c>
      <c r="B245" s="150" t="s">
        <v>253</v>
      </c>
      <c r="C245" s="151" t="s">
        <v>221</v>
      </c>
      <c r="D245" s="152">
        <v>1735</v>
      </c>
      <c r="E245" s="142"/>
      <c r="F245" s="142"/>
    </row>
    <row r="246" spans="1:6" ht="12.75" customHeight="1">
      <c r="A246" s="146" t="s">
        <v>254</v>
      </c>
      <c r="B246" s="150" t="s">
        <v>255</v>
      </c>
      <c r="C246" s="151" t="s">
        <v>221</v>
      </c>
      <c r="D246" s="152">
        <v>640</v>
      </c>
      <c r="E246" s="142"/>
      <c r="F246" s="142"/>
    </row>
    <row r="247" spans="1:6" ht="12.75" customHeight="1">
      <c r="A247" s="146" t="s">
        <v>256</v>
      </c>
      <c r="B247" s="150" t="s">
        <v>257</v>
      </c>
      <c r="C247" s="151" t="s">
        <v>221</v>
      </c>
      <c r="D247" s="152">
        <v>143</v>
      </c>
      <c r="E247" s="142"/>
      <c r="F247" s="142"/>
    </row>
    <row r="248" spans="1:6" ht="12.75" customHeight="1">
      <c r="A248" s="146" t="s">
        <v>258</v>
      </c>
      <c r="B248" s="150" t="s">
        <v>259</v>
      </c>
      <c r="C248" s="151" t="s">
        <v>221</v>
      </c>
      <c r="D248" s="152">
        <v>1308</v>
      </c>
      <c r="E248" s="142"/>
      <c r="F248" s="142"/>
    </row>
    <row r="249" spans="1:6" ht="12.75" customHeight="1">
      <c r="A249" s="146" t="s">
        <v>260</v>
      </c>
      <c r="B249" s="150" t="s">
        <v>261</v>
      </c>
      <c r="C249" s="151" t="s">
        <v>221</v>
      </c>
      <c r="D249" s="152">
        <v>4390</v>
      </c>
      <c r="E249" s="142"/>
      <c r="F249" s="142"/>
    </row>
    <row r="250" spans="1:6" ht="12.75" customHeight="1">
      <c r="A250" s="146" t="s">
        <v>262</v>
      </c>
      <c r="B250" s="150" t="s">
        <v>263</v>
      </c>
      <c r="C250" s="151" t="s">
        <v>221</v>
      </c>
      <c r="D250" s="152">
        <v>288</v>
      </c>
      <c r="E250" s="142"/>
      <c r="F250" s="142"/>
    </row>
    <row r="251" spans="1:6" ht="12.75" customHeight="1">
      <c r="A251" s="146" t="s">
        <v>264</v>
      </c>
      <c r="B251" s="150" t="s">
        <v>265</v>
      </c>
      <c r="C251" s="151" t="s">
        <v>221</v>
      </c>
      <c r="D251" s="152">
        <v>528</v>
      </c>
      <c r="E251" s="142"/>
      <c r="F251" s="142"/>
    </row>
    <row r="252" spans="1:6" ht="12.75" customHeight="1">
      <c r="A252" s="146" t="s">
        <v>266</v>
      </c>
      <c r="B252" s="150" t="s">
        <v>267</v>
      </c>
      <c r="C252" s="151" t="s">
        <v>221</v>
      </c>
      <c r="D252" s="152">
        <v>337</v>
      </c>
      <c r="E252" s="142"/>
      <c r="F252" s="142"/>
    </row>
    <row r="253" spans="1:6" ht="12.75" customHeight="1">
      <c r="A253" s="146" t="s">
        <v>268</v>
      </c>
      <c r="B253" s="150" t="s">
        <v>269</v>
      </c>
      <c r="C253" s="151" t="s">
        <v>221</v>
      </c>
      <c r="D253" s="152">
        <v>484</v>
      </c>
      <c r="E253" s="142"/>
      <c r="F253" s="142"/>
    </row>
    <row r="254" spans="1:6" ht="12.75" customHeight="1">
      <c r="A254" s="146" t="s">
        <v>270</v>
      </c>
      <c r="B254" s="150" t="s">
        <v>271</v>
      </c>
      <c r="C254" s="151" t="s">
        <v>221</v>
      </c>
      <c r="D254" s="152">
        <v>161</v>
      </c>
      <c r="E254" s="142"/>
      <c r="F254" s="142"/>
    </row>
    <row r="255" spans="1:6" ht="12.75" customHeight="1">
      <c r="A255" s="146" t="s">
        <v>272</v>
      </c>
      <c r="B255" s="150" t="s">
        <v>273</v>
      </c>
      <c r="C255" s="151" t="s">
        <v>221</v>
      </c>
      <c r="D255" s="152">
        <v>398</v>
      </c>
      <c r="E255" s="142"/>
      <c r="F255" s="142"/>
    </row>
    <row r="256" spans="1:6" ht="12.75" customHeight="1">
      <c r="A256" s="146" t="s">
        <v>274</v>
      </c>
      <c r="B256" s="150" t="s">
        <v>275</v>
      </c>
      <c r="C256" s="151" t="s">
        <v>221</v>
      </c>
      <c r="D256" s="152">
        <v>1332</v>
      </c>
      <c r="E256" s="142"/>
      <c r="F256" s="142"/>
    </row>
    <row r="257" spans="1:6" ht="12.75" customHeight="1">
      <c r="A257" s="146" t="s">
        <v>276</v>
      </c>
      <c r="B257" s="150" t="s">
        <v>277</v>
      </c>
      <c r="C257" s="151" t="s">
        <v>221</v>
      </c>
      <c r="D257" s="152">
        <v>297</v>
      </c>
      <c r="E257" s="142"/>
      <c r="F257" s="142"/>
    </row>
    <row r="258" spans="1:6" ht="12.75" customHeight="1">
      <c r="A258" s="146" t="s">
        <v>278</v>
      </c>
      <c r="B258" s="150" t="s">
        <v>279</v>
      </c>
      <c r="C258" s="151" t="s">
        <v>221</v>
      </c>
      <c r="D258" s="152">
        <v>350</v>
      </c>
      <c r="E258" s="142"/>
      <c r="F258" s="142"/>
    </row>
    <row r="259" spans="1:6" ht="12.75" customHeight="1">
      <c r="A259" s="146" t="s">
        <v>280</v>
      </c>
      <c r="B259" s="150" t="s">
        <v>281</v>
      </c>
      <c r="C259" s="151" t="s">
        <v>221</v>
      </c>
      <c r="D259" s="152">
        <v>349</v>
      </c>
      <c r="E259" s="142"/>
      <c r="F259" s="142"/>
    </row>
    <row r="260" spans="1:6" ht="12.75" customHeight="1">
      <c r="A260" s="146" t="s">
        <v>282</v>
      </c>
      <c r="B260" s="150" t="s">
        <v>283</v>
      </c>
      <c r="C260" s="151" t="s">
        <v>221</v>
      </c>
      <c r="D260" s="152">
        <v>459</v>
      </c>
      <c r="E260" s="142"/>
      <c r="F260" s="142"/>
    </row>
    <row r="261" spans="1:6" ht="12.75" customHeight="1">
      <c r="A261" s="146" t="s">
        <v>284</v>
      </c>
      <c r="B261" s="150" t="s">
        <v>285</v>
      </c>
      <c r="C261" s="151" t="s">
        <v>221</v>
      </c>
      <c r="D261" s="152">
        <v>339</v>
      </c>
      <c r="E261" s="142"/>
      <c r="F261" s="142"/>
    </row>
    <row r="262" spans="1:6" ht="12.75" customHeight="1">
      <c r="A262" s="146" t="s">
        <v>764</v>
      </c>
      <c r="B262" s="150" t="s">
        <v>765</v>
      </c>
      <c r="C262" s="151" t="s">
        <v>221</v>
      </c>
      <c r="D262" s="152">
        <v>437</v>
      </c>
      <c r="E262" s="142"/>
      <c r="F262" s="142"/>
    </row>
    <row r="263" spans="1:6" ht="12.75" customHeight="1">
      <c r="A263" s="146" t="s">
        <v>766</v>
      </c>
      <c r="B263" s="150" t="s">
        <v>767</v>
      </c>
      <c r="C263" s="151" t="s">
        <v>221</v>
      </c>
      <c r="D263" s="152">
        <v>0</v>
      </c>
      <c r="E263" s="142"/>
      <c r="F263" s="142"/>
    </row>
    <row r="264" spans="1:6" ht="12.75" customHeight="1">
      <c r="A264" s="146" t="s">
        <v>768</v>
      </c>
      <c r="B264" s="151" t="s">
        <v>769</v>
      </c>
      <c r="C264" s="151" t="s">
        <v>221</v>
      </c>
      <c r="D264" s="153">
        <v>0</v>
      </c>
      <c r="E264" s="142"/>
      <c r="F264" s="142"/>
    </row>
    <row r="265" spans="1:6" ht="12.75" customHeight="1">
      <c r="A265" s="146"/>
      <c r="B265" s="151"/>
      <c r="C265" s="151"/>
      <c r="D265" s="153"/>
      <c r="E265" s="142"/>
      <c r="F265" s="142"/>
    </row>
    <row r="266" spans="1:6" ht="12.75" customHeight="1">
      <c r="A266" s="146"/>
      <c r="B266" s="151"/>
      <c r="C266" s="151"/>
      <c r="D266" s="153"/>
      <c r="E266" s="142"/>
      <c r="F266" s="142"/>
    </row>
    <row r="267" spans="1:6" ht="12.75" customHeight="1">
      <c r="A267" s="146"/>
      <c r="B267" s="151"/>
      <c r="C267" s="151"/>
      <c r="D267" s="153"/>
      <c r="E267" s="142"/>
      <c r="F267" s="142"/>
    </row>
    <row r="268" spans="1:6" ht="12.75" customHeight="1">
      <c r="A268" s="146"/>
      <c r="B268" s="151"/>
      <c r="C268" s="153"/>
      <c r="D268" s="154"/>
      <c r="E268" s="142"/>
      <c r="F268" s="142"/>
    </row>
    <row r="269" spans="1:6" ht="12.75" customHeight="1">
      <c r="A269" s="146"/>
      <c r="B269" s="151"/>
      <c r="C269" s="153"/>
      <c r="D269" s="154"/>
      <c r="E269" s="142"/>
      <c r="F269" s="142"/>
    </row>
    <row r="270" spans="1:6" ht="12.75" customHeight="1">
      <c r="A270" s="146"/>
      <c r="B270" s="151"/>
      <c r="C270" s="153"/>
      <c r="D270" s="154"/>
      <c r="E270" s="142"/>
      <c r="F270" s="142"/>
    </row>
    <row r="271" spans="1:6" ht="12.75" customHeight="1">
      <c r="A271" s="155" t="s">
        <v>770</v>
      </c>
      <c r="B271" s="228" t="s">
        <v>771</v>
      </c>
      <c r="C271" s="228"/>
      <c r="D271" s="137"/>
      <c r="E271" s="142"/>
      <c r="F271" s="142"/>
    </row>
    <row r="272" spans="1:6" ht="12.75" customHeight="1">
      <c r="A272" s="146"/>
      <c r="B272" s="151"/>
      <c r="C272" s="154"/>
      <c r="D272" s="154"/>
      <c r="E272" s="142"/>
      <c r="F272" s="142"/>
    </row>
    <row r="273" spans="1:6" ht="12.75" customHeight="1">
      <c r="A273" s="146">
        <v>1</v>
      </c>
      <c r="B273" s="150" t="s">
        <v>220</v>
      </c>
      <c r="C273" s="151" t="s">
        <v>221</v>
      </c>
      <c r="D273" s="152">
        <v>185811</v>
      </c>
      <c r="E273" s="142"/>
      <c r="F273" s="142"/>
    </row>
    <row r="274" spans="1:6" ht="12.75" customHeight="1">
      <c r="A274" s="146" t="s">
        <v>222</v>
      </c>
      <c r="B274" s="150" t="s">
        <v>223</v>
      </c>
      <c r="C274" s="151" t="s">
        <v>221</v>
      </c>
      <c r="D274" s="152">
        <v>5104</v>
      </c>
      <c r="E274" s="142"/>
      <c r="F274" s="142"/>
    </row>
    <row r="275" spans="1:6" ht="12.75" customHeight="1">
      <c r="A275" s="146" t="s">
        <v>224</v>
      </c>
      <c r="B275" s="150" t="s">
        <v>286</v>
      </c>
      <c r="C275" s="151" t="s">
        <v>221</v>
      </c>
      <c r="D275" s="152">
        <v>0</v>
      </c>
      <c r="E275" s="142"/>
      <c r="F275" s="142"/>
    </row>
    <row r="276" spans="1:6" ht="12.75" customHeight="1">
      <c r="A276" s="146" t="s">
        <v>226</v>
      </c>
      <c r="B276" s="150" t="s">
        <v>287</v>
      </c>
      <c r="C276" s="151" t="s">
        <v>221</v>
      </c>
      <c r="D276" s="152">
        <v>0</v>
      </c>
      <c r="E276" s="142"/>
      <c r="F276" s="142"/>
    </row>
    <row r="277" spans="1:6" ht="12.75" customHeight="1">
      <c r="A277" s="146" t="s">
        <v>228</v>
      </c>
      <c r="B277" s="150" t="s">
        <v>229</v>
      </c>
      <c r="C277" s="151" t="s">
        <v>221</v>
      </c>
      <c r="D277" s="152">
        <v>0</v>
      </c>
      <c r="E277" s="142"/>
      <c r="F277" s="142"/>
    </row>
    <row r="278" spans="1:6" ht="12.75" customHeight="1">
      <c r="A278" s="146" t="s">
        <v>230</v>
      </c>
      <c r="B278" s="150" t="s">
        <v>231</v>
      </c>
      <c r="C278" s="151" t="s">
        <v>221</v>
      </c>
      <c r="D278" s="152">
        <v>0</v>
      </c>
      <c r="E278" s="142"/>
      <c r="F278" s="142"/>
    </row>
    <row r="279" spans="1:6" ht="12.75" customHeight="1">
      <c r="A279" s="146" t="s">
        <v>232</v>
      </c>
      <c r="B279" s="150" t="s">
        <v>288</v>
      </c>
      <c r="C279" s="151" t="s">
        <v>221</v>
      </c>
      <c r="D279" s="152">
        <v>0</v>
      </c>
      <c r="E279" s="142"/>
      <c r="F279" s="142"/>
    </row>
    <row r="280" spans="1:6" ht="12.75" customHeight="1">
      <c r="A280" s="146" t="s">
        <v>234</v>
      </c>
      <c r="B280" s="150" t="s">
        <v>289</v>
      </c>
      <c r="C280" s="151" t="s">
        <v>221</v>
      </c>
      <c r="D280" s="152">
        <v>0</v>
      </c>
      <c r="E280" s="142"/>
      <c r="F280" s="142"/>
    </row>
    <row r="281" spans="1:6" ht="12.75" customHeight="1">
      <c r="A281" s="146" t="s">
        <v>234</v>
      </c>
      <c r="B281" s="150" t="s">
        <v>290</v>
      </c>
      <c r="C281" s="151" t="s">
        <v>221</v>
      </c>
      <c r="D281" s="152">
        <v>0</v>
      </c>
      <c r="E281" s="142"/>
      <c r="F281" s="142"/>
    </row>
    <row r="282" spans="1:6" ht="12.75" customHeight="1">
      <c r="A282" s="146" t="s">
        <v>238</v>
      </c>
      <c r="B282" s="150" t="s">
        <v>291</v>
      </c>
      <c r="C282" s="151" t="s">
        <v>221</v>
      </c>
      <c r="D282" s="152">
        <v>143</v>
      </c>
      <c r="E282" s="142"/>
      <c r="F282" s="142"/>
    </row>
    <row r="283" spans="1:6" ht="12.75" customHeight="1">
      <c r="A283" s="146" t="s">
        <v>240</v>
      </c>
      <c r="B283" s="150" t="s">
        <v>292</v>
      </c>
      <c r="C283" s="151" t="s">
        <v>221</v>
      </c>
      <c r="D283" s="152">
        <v>95</v>
      </c>
      <c r="E283" s="142"/>
      <c r="F283" s="142"/>
    </row>
    <row r="284" spans="1:6" ht="12.75" customHeight="1">
      <c r="A284" s="146" t="s">
        <v>242</v>
      </c>
      <c r="B284" s="150" t="s">
        <v>243</v>
      </c>
      <c r="C284" s="151" t="s">
        <v>221</v>
      </c>
      <c r="D284" s="152">
        <v>0</v>
      </c>
      <c r="E284" s="142"/>
      <c r="F284" s="142"/>
    </row>
    <row r="285" spans="1:6" ht="12.75" customHeight="1">
      <c r="A285" s="146" t="s">
        <v>244</v>
      </c>
      <c r="B285" s="150" t="s">
        <v>293</v>
      </c>
      <c r="C285" s="151" t="s">
        <v>221</v>
      </c>
      <c r="D285" s="152">
        <v>0</v>
      </c>
      <c r="E285" s="142"/>
      <c r="F285" s="142"/>
    </row>
    <row r="286" spans="1:6" ht="12.75" customHeight="1">
      <c r="A286" s="146" t="s">
        <v>246</v>
      </c>
      <c r="B286" s="150" t="s">
        <v>294</v>
      </c>
      <c r="C286" s="151" t="s">
        <v>221</v>
      </c>
      <c r="D286" s="152">
        <v>0</v>
      </c>
      <c r="E286" s="142"/>
      <c r="F286" s="142"/>
    </row>
    <row r="287" spans="1:6" ht="12.75" customHeight="1">
      <c r="A287" s="146" t="s">
        <v>248</v>
      </c>
      <c r="B287" s="150" t="s">
        <v>245</v>
      </c>
      <c r="C287" s="151" t="s">
        <v>221</v>
      </c>
      <c r="D287" s="152">
        <v>270</v>
      </c>
      <c r="E287" s="142"/>
      <c r="F287" s="142"/>
    </row>
    <row r="288" spans="1:6" ht="12.75" customHeight="1">
      <c r="A288" s="146" t="s">
        <v>250</v>
      </c>
      <c r="B288" s="150" t="s">
        <v>251</v>
      </c>
      <c r="C288" s="151" t="s">
        <v>221</v>
      </c>
      <c r="D288" s="152">
        <v>0</v>
      </c>
      <c r="E288" s="142"/>
      <c r="F288" s="142"/>
    </row>
    <row r="289" spans="1:6" ht="12.75" customHeight="1">
      <c r="A289" s="146" t="s">
        <v>252</v>
      </c>
      <c r="B289" s="150" t="s">
        <v>295</v>
      </c>
      <c r="C289" s="151" t="s">
        <v>221</v>
      </c>
      <c r="D289" s="152">
        <v>0</v>
      </c>
      <c r="E289" s="142"/>
      <c r="F289" s="142"/>
    </row>
    <row r="290" spans="1:6" ht="12.75" customHeight="1">
      <c r="A290" s="146" t="s">
        <v>254</v>
      </c>
      <c r="B290" s="150" t="s">
        <v>296</v>
      </c>
      <c r="C290" s="151" t="s">
        <v>221</v>
      </c>
      <c r="D290" s="152">
        <v>0</v>
      </c>
      <c r="E290" s="142"/>
      <c r="F290" s="142"/>
    </row>
    <row r="291" spans="1:6" ht="12.75" customHeight="1">
      <c r="A291" s="146" t="s">
        <v>256</v>
      </c>
      <c r="B291" s="150" t="s">
        <v>297</v>
      </c>
      <c r="C291" s="151" t="s">
        <v>221</v>
      </c>
      <c r="D291" s="152">
        <v>0</v>
      </c>
      <c r="E291" s="142"/>
      <c r="F291" s="142"/>
    </row>
    <row r="292" spans="1:6" ht="12.75" customHeight="1">
      <c r="A292" s="146" t="s">
        <v>258</v>
      </c>
      <c r="B292" s="150" t="s">
        <v>298</v>
      </c>
      <c r="C292" s="151" t="s">
        <v>221</v>
      </c>
      <c r="D292" s="152">
        <v>0</v>
      </c>
      <c r="E292" s="142"/>
      <c r="F292" s="142"/>
    </row>
    <row r="293" spans="1:6" ht="12.75" customHeight="1">
      <c r="A293" s="146" t="s">
        <v>260</v>
      </c>
      <c r="B293" s="150" t="s">
        <v>299</v>
      </c>
      <c r="C293" s="151" t="s">
        <v>221</v>
      </c>
      <c r="D293" s="152">
        <v>1742</v>
      </c>
      <c r="E293" s="142"/>
      <c r="F293" s="142"/>
    </row>
    <row r="294" spans="1:6" ht="12.75" customHeight="1">
      <c r="A294" s="146" t="s">
        <v>262</v>
      </c>
      <c r="B294" s="150" t="s">
        <v>300</v>
      </c>
      <c r="C294" s="151" t="s">
        <v>221</v>
      </c>
      <c r="D294" s="152">
        <v>0</v>
      </c>
      <c r="E294" s="142"/>
      <c r="F294" s="142"/>
    </row>
    <row r="295" spans="1:6" ht="12.75" customHeight="1">
      <c r="A295" s="146" t="s">
        <v>264</v>
      </c>
      <c r="B295" s="150" t="s">
        <v>301</v>
      </c>
      <c r="C295" s="151" t="s">
        <v>221</v>
      </c>
      <c r="D295" s="152">
        <v>0</v>
      </c>
      <c r="E295" s="142"/>
      <c r="F295" s="142"/>
    </row>
    <row r="296" spans="1:6" ht="12.75" customHeight="1">
      <c r="A296" s="146" t="s">
        <v>266</v>
      </c>
      <c r="B296" s="150" t="s">
        <v>302</v>
      </c>
      <c r="C296" s="151" t="s">
        <v>221</v>
      </c>
      <c r="D296" s="152">
        <v>0</v>
      </c>
      <c r="E296" s="142"/>
      <c r="F296" s="142"/>
    </row>
    <row r="297" spans="1:6" ht="12.75" customHeight="1">
      <c r="A297" s="146" t="s">
        <v>268</v>
      </c>
      <c r="B297" s="150" t="s">
        <v>303</v>
      </c>
      <c r="C297" s="151" t="s">
        <v>221</v>
      </c>
      <c r="D297" s="152">
        <v>0</v>
      </c>
      <c r="E297" s="142"/>
      <c r="F297" s="142"/>
    </row>
    <row r="298" spans="1:6" ht="12.75" customHeight="1">
      <c r="A298" s="146" t="s">
        <v>270</v>
      </c>
      <c r="B298" s="150" t="s">
        <v>304</v>
      </c>
      <c r="C298" s="151" t="s">
        <v>221</v>
      </c>
      <c r="D298" s="152">
        <v>0</v>
      </c>
      <c r="E298" s="142"/>
      <c r="F298" s="142"/>
    </row>
    <row r="299" spans="1:6" ht="12.75" customHeight="1">
      <c r="A299" s="146" t="s">
        <v>272</v>
      </c>
      <c r="B299" s="150" t="s">
        <v>305</v>
      </c>
      <c r="C299" s="151" t="s">
        <v>221</v>
      </c>
      <c r="D299" s="152">
        <v>0</v>
      </c>
      <c r="E299" s="142"/>
      <c r="F299" s="142"/>
    </row>
    <row r="300" spans="1:6" ht="12.75" customHeight="1">
      <c r="A300" s="146" t="s">
        <v>274</v>
      </c>
      <c r="B300" s="150" t="s">
        <v>306</v>
      </c>
      <c r="C300" s="151" t="s">
        <v>221</v>
      </c>
      <c r="D300" s="152">
        <v>0</v>
      </c>
      <c r="E300" s="142"/>
      <c r="F300" s="142"/>
    </row>
    <row r="301" spans="1:6" ht="12.75" customHeight="1">
      <c r="A301" s="146" t="s">
        <v>276</v>
      </c>
      <c r="B301" s="150" t="s">
        <v>307</v>
      </c>
      <c r="C301" s="151" t="s">
        <v>221</v>
      </c>
      <c r="D301" s="152">
        <v>0</v>
      </c>
      <c r="E301" s="142"/>
      <c r="F301" s="142"/>
    </row>
    <row r="302" spans="1:6" ht="12.75" customHeight="1">
      <c r="A302" s="146" t="s">
        <v>278</v>
      </c>
      <c r="B302" s="150" t="s">
        <v>308</v>
      </c>
      <c r="C302" s="151" t="s">
        <v>221</v>
      </c>
      <c r="D302" s="152">
        <v>0</v>
      </c>
      <c r="E302" s="142"/>
      <c r="F302" s="142"/>
    </row>
    <row r="303" spans="1:6" ht="12.75" customHeight="1">
      <c r="A303" s="146" t="s">
        <v>280</v>
      </c>
      <c r="B303" s="150" t="s">
        <v>309</v>
      </c>
      <c r="C303" s="151" t="s">
        <v>221</v>
      </c>
      <c r="D303" s="152">
        <v>0</v>
      </c>
      <c r="E303" s="142"/>
      <c r="F303" s="142"/>
    </row>
    <row r="304" spans="1:6" ht="12.75" customHeight="1">
      <c r="A304" s="146" t="s">
        <v>282</v>
      </c>
      <c r="B304" s="150" t="s">
        <v>310</v>
      </c>
      <c r="C304" s="151" t="s">
        <v>221</v>
      </c>
      <c r="D304" s="152">
        <v>0</v>
      </c>
      <c r="E304" s="142"/>
      <c r="F304" s="142"/>
    </row>
    <row r="305" spans="1:6" ht="12.75" customHeight="1">
      <c r="A305" s="146" t="s">
        <v>284</v>
      </c>
      <c r="B305" s="150" t="s">
        <v>311</v>
      </c>
      <c r="C305" s="151" t="s">
        <v>221</v>
      </c>
      <c r="D305" s="152">
        <v>0</v>
      </c>
      <c r="E305" s="142"/>
      <c r="F305" s="142"/>
    </row>
    <row r="306" spans="1:6" ht="12.75" customHeight="1">
      <c r="A306" s="146"/>
      <c r="B306" s="151"/>
      <c r="C306" s="154"/>
      <c r="D306" s="154"/>
      <c r="E306" s="142"/>
      <c r="F306" s="142"/>
    </row>
    <row r="307" spans="1:6" ht="12.75" customHeight="1">
      <c r="A307" s="146"/>
      <c r="B307" s="151"/>
      <c r="C307" s="150"/>
      <c r="D307" s="154"/>
      <c r="E307" s="142"/>
      <c r="F307" s="142"/>
    </row>
    <row r="308" spans="1:8" ht="14.25">
      <c r="A308" s="157" t="s">
        <v>314</v>
      </c>
      <c r="B308" s="157"/>
      <c r="C308" s="163"/>
      <c r="D308" s="157"/>
      <c r="E308" s="156"/>
      <c r="F308" s="158" t="s">
        <v>315</v>
      </c>
      <c r="G308" s="158"/>
      <c r="H308" s="158"/>
    </row>
    <row r="309" spans="2:7" ht="14.25" customHeight="1">
      <c r="B309" s="162"/>
      <c r="C309" s="85" t="s">
        <v>772</v>
      </c>
      <c r="D309" s="162"/>
      <c r="E309" s="160"/>
      <c r="F309" s="160"/>
      <c r="G309" s="156"/>
    </row>
    <row r="310" spans="1:7" ht="13.5" customHeight="1">
      <c r="A310" s="157" t="s">
        <v>316</v>
      </c>
      <c r="B310" s="157"/>
      <c r="C310" s="163"/>
      <c r="D310" s="157"/>
      <c r="E310" s="156"/>
      <c r="F310" s="158" t="s">
        <v>317</v>
      </c>
      <c r="G310" s="157"/>
    </row>
    <row r="311" spans="1:7" ht="12.75" customHeight="1" hidden="1">
      <c r="A311" s="233" t="s">
        <v>773</v>
      </c>
      <c r="B311" s="233"/>
      <c r="C311" s="233"/>
      <c r="D311" s="233"/>
      <c r="E311" s="156"/>
      <c r="F311" s="161"/>
      <c r="G311" s="156"/>
    </row>
    <row r="312" spans="2:7" ht="14.25" customHeight="1">
      <c r="B312" s="162"/>
      <c r="C312" s="85" t="s">
        <v>774</v>
      </c>
      <c r="D312" s="162"/>
      <c r="E312" s="156"/>
      <c r="F312" s="160"/>
      <c r="G312" s="156"/>
    </row>
    <row r="313" spans="1:7" ht="14.25">
      <c r="A313" s="157" t="s">
        <v>779</v>
      </c>
      <c r="B313" s="157"/>
      <c r="C313" s="163"/>
      <c r="D313" s="157"/>
      <c r="E313" s="156"/>
      <c r="F313" s="158" t="s">
        <v>780</v>
      </c>
      <c r="G313" s="157"/>
    </row>
    <row r="314" spans="2:7" ht="12.75" customHeight="1">
      <c r="B314" s="162"/>
      <c r="C314" s="85" t="s">
        <v>775</v>
      </c>
      <c r="D314" s="162"/>
      <c r="E314" s="156" t="s">
        <v>776</v>
      </c>
      <c r="F314" s="160"/>
      <c r="G314" s="156"/>
    </row>
    <row r="315" spans="1:7" ht="28.5" customHeight="1">
      <c r="A315" s="204" t="s">
        <v>777</v>
      </c>
      <c r="B315" s="204"/>
      <c r="C315" s="157"/>
      <c r="D315" s="157"/>
      <c r="E315" s="157"/>
      <c r="F315" s="234"/>
      <c r="G315" s="234"/>
    </row>
    <row r="316" spans="1:6" ht="15.75" customHeight="1">
      <c r="A316" s="231"/>
      <c r="B316" s="231"/>
      <c r="C316" s="159"/>
      <c r="D316" s="159"/>
      <c r="E316" s="232"/>
      <c r="F316" s="232"/>
    </row>
  </sheetData>
  <sheetProtection selectLockedCells="1" selectUnlockedCells="1"/>
  <mergeCells count="233">
    <mergeCell ref="A316:B316"/>
    <mergeCell ref="E316:F316"/>
    <mergeCell ref="A311:D311"/>
    <mergeCell ref="B225:C225"/>
    <mergeCell ref="D225:E225"/>
    <mergeCell ref="B227:C227"/>
    <mergeCell ref="B271:C271"/>
    <mergeCell ref="F315:G315"/>
    <mergeCell ref="B222:C222"/>
    <mergeCell ref="D222:E222"/>
    <mergeCell ref="B223:C223"/>
    <mergeCell ref="D223:E223"/>
    <mergeCell ref="B224:C224"/>
    <mergeCell ref="D224:E224"/>
    <mergeCell ref="B212:C212"/>
    <mergeCell ref="B216:C216"/>
    <mergeCell ref="B219:C219"/>
    <mergeCell ref="B220:C220"/>
    <mergeCell ref="D220:E220"/>
    <mergeCell ref="B221:C221"/>
    <mergeCell ref="D221:E221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3:C193"/>
    <mergeCell ref="B194:C194"/>
    <mergeCell ref="B195:C195"/>
    <mergeCell ref="B196:C196"/>
    <mergeCell ref="B197:C197"/>
    <mergeCell ref="B199:C199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F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E1:F1"/>
    <mergeCell ref="A315:B315"/>
    <mergeCell ref="A7:A8"/>
    <mergeCell ref="B7:C8"/>
    <mergeCell ref="D7:D8"/>
    <mergeCell ref="E7:E8"/>
    <mergeCell ref="A2:F2"/>
    <mergeCell ref="A4:F4"/>
    <mergeCell ref="A6:F6"/>
    <mergeCell ref="A5:F5"/>
  </mergeCells>
  <conditionalFormatting sqref="F167 F169 F171 F195:F196 F207:F208 F211 F64 F68 F75 F94 F106:F108 F117:F118 F120 F123 F134:F136 F138 F144 F150:F154 F24:F26 F31:F34 F39 F44:F47 F19">
    <cfRule type="expression" priority="1" dxfId="7" stopIfTrue="1">
      <formula>ISERROR(F19)</formula>
    </cfRule>
  </conditionalFormatting>
  <printOptions horizontalCentered="1"/>
  <pageMargins left="0.5905511811023623" right="0.1968503937007874" top="0.7086614173228347" bottom="0.31496062992125984" header="0.5118110236220472" footer="0.5118110236220472"/>
  <pageSetup firstPageNumber="1" useFirstPageNumber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Ілля І. Алмаєв</dc:creator>
  <cp:keywords/>
  <dc:description/>
  <cp:lastModifiedBy>user1</cp:lastModifiedBy>
  <cp:lastPrinted>2018-08-09T13:50:48Z</cp:lastPrinted>
  <dcterms:created xsi:type="dcterms:W3CDTF">2012-04-12T06:43:31Z</dcterms:created>
  <dcterms:modified xsi:type="dcterms:W3CDTF">2018-08-10T07:41:37Z</dcterms:modified>
  <cp:category/>
  <cp:version/>
  <cp:contentType/>
  <cp:contentStatus/>
</cp:coreProperties>
</file>